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76" documentId="13_ncr:1_{F6CB121F-512D-4AA6-A0C1-0FB36C537598}" xr6:coauthVersionLast="47" xr6:coauthVersionMax="47" xr10:uidLastSave="{E4FD0376-88AB-4384-84F9-BE53F3DADD17}"/>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G12"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G30" i="6"/>
  <c r="L7" i="6"/>
  <c r="L8" i="6"/>
  <c r="L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G3" i="1"/>
  <c r="G4" i="1"/>
  <c r="G5" i="1"/>
  <c r="G6" i="1"/>
  <c r="G7" i="1"/>
  <c r="G8" i="1"/>
  <c r="G9" i="1"/>
  <c r="G10" i="1"/>
  <c r="G11"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<sst xmlns="http://schemas.openxmlformats.org/spreadsheetml/2006/main" count="178584" uniqueCount="39075">
  <si>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</si>
  <si>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</si>
  <si>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</si>
  <si>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</si>
  <si>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</si>
  <si>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</si>
  <si>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</si>
  <si>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</si>
  <si>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</si>
  <si>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</si>
  <si>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</si>
  <si>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</si>
  <si>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</si>
  <si>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</si>
  <si>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</si>
  <si>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</si>
  <si>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</si>
  <si>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</si>
  <si>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</si>
  <si>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</si>
  <si>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</si>
  <si>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</si>
  <si>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</si>
  <si>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</si>
  <si>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</si>
  <si>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</si>
  <si>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</si>
  <si>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</si>
  <si>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</si>
  <si>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</si>
  <si>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</si>
  <si>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</si>
  <si>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</si>
  <si>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</si>
  <si>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</si>
  <si>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</si>
  <si>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</si>
  <si>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</si>
  <si>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</si>
  <si>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</si>
  <si>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</si>
  <si>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</si>
  <si>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</si>
  <si>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</si>
  <si>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</si>
  <si>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</si>
  <si>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</si>
  <si>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</si>
  <si>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</si>
  <si>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</si>
  <si>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</si>
  <si>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</si>
  <si>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</si>
  <si>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</si>
  <si>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</si>
  <si>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</si>
  <si>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</si>
  <si>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</si>
  <si>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</si>
  <si>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</si>
  <si>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</si>
  <si>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</si>
  <si>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</si>
  <si>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</si>
  <si>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</si>
  <si>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</si>
  <si>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</si>
  <si>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</si>
  <si>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</si>
  <si>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</si>
  <si>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</si>
  <si>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</si>
  <si>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</si>
  <si>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</si>
  <si>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</si>
  <si>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</si>
  <si>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</si>
  <si>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</si>
  <si>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</si>
  <si>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</si>
  <si>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</si>
  <si>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</si>
  <si>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</si>
  <si>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</si>
  <si>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</si>
  <si>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</si>
  <si>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</si>
  <si>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</si>
  <si>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</si>
  <si>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</si>
  <si>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</si>
  <si>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</si>
  <si>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</si>
  <si>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</si>
  <si>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</si>
  <si>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</si>
  <si>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</si>
  <si>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</si>
  <si>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</si>
  <si>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</si>
  <si>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</si>
  <si>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</si>
  <si>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</si>
  <si>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</si>
  <si>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</si>
  <si>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</si>
  <si>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</si>
  <si>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</si>
  <si>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</si>
  <si>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</si>
  <si>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</si>
  <si>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</si>
  <si>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</si>
  <si>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</si>
  <si>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</si>
  <si>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</si>
  <si>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</si>
  <si>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</si>
  <si>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</si>
  <si>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</si>
  <si>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</si>
  <si>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</si>
  <si>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</si>
  <si>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</si>
  <si>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</si>
  <si>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</si>
  <si>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</si>
  <si>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</si>
  <si>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</si>
  <si>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</si>
  <si>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</si>
  <si>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</si>
  <si>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</si>
  <si>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</si>
  <si>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</si>
  <si>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</si>
  <si>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</si>
  <si>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</si>
  <si>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</si>
  <si>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</si>
  <si>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</si>
  <si>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</si>
  <si>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</si>
  <si>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</si>
  <si>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</si>
  <si>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</si>
  <si>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</si>
  <si>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</si>
  <si>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</si>
  <si>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</si>
  <si>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</si>
  <si>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</si>
  <si>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</si>
  <si>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</si>
  <si>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</si>
  <si>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</si>
  <si>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</si>
  <si>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</si>
  <si>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</si>
  <si>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</si>
  <si>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</si>
  <si>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</si>
  <si>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</si>
  <si>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</si>
  <si>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</si>
  <si>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</si>
  <si>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</si>
  <si>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</si>
  <si>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</si>
  <si>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</si>
  <si>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</si>
  <si>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</si>
  <si>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</si>
  <si>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</si>
  <si>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</si>
  <si>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</si>
  <si>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</si>
  <si>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</si>
  <si>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</si>
  <si>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</si>
  <si>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</si>
  <si>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</si>
  <si>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</si>
  <si>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</si>
  <si>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</si>
  <si>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</si>
  <si>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</si>
  <si>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</si>
  <si>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</si>
  <si>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</si>
  <si>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</si>
  <si>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</si>
  <si>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</si>
  <si>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</si>
  <si>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</si>
  <si>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</si>
  <si>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</si>
  <si>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</si>
  <si>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</si>
  <si>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</si>
  <si>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</si>
  <si>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</si>
  <si>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</si>
  <si>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</si>
  <si>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</si>
  <si>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</si>
  <si>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</si>
  <si>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</si>
  <si>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</si>
  <si>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</si>
  <si>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</si>
  <si>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</si>
  <si>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</si>
  <si>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</si>
  <si>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</si>
  <si>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</si>
  <si>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</si>
  <si>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</si>
  <si>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</si>
  <si>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</si>
  <si>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</si>
  <si>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</si>
  <si>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</si>
  <si>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</si>
  <si>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</si>
  <si>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</si>
  <si>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</si>
  <si>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</si>
  <si>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</si>
  <si>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</si>
  <si>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</si>
  <si>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</si>
  <si>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</si>
  <si>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</si>
  <si>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</si>
  <si>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</si>
  <si>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</si>
  <si>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</si>
  <si>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</si>
  <si>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</si>
  <si>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</si>
  <si>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</si>
  <si>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</si>
  <si>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</si>
  <si>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</si>
  <si>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</si>
  <si>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</si>
  <si>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</si>
  <si>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</si>
  <si>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</si>
  <si>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</si>
  <si>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</si>
  <si>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</si>
  <si>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</si>
  <si>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</si>
  <si>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</si>
  <si>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</si>
  <si>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</si>
  <si>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</si>
  <si>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</si>
  <si>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</si>
  <si>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</si>
  <si>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</si>
  <si>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</si>
  <si>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</si>
  <si>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</si>
  <si>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</si>
  <si>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</si>
  <si>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</si>
  <si>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</si>
  <si>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</si>
  <si>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</si>
  <si>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</si>
  <si>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</si>
  <si>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</si>
  <si>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</si>
  <si>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</si>
  <si>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</si>
  <si>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</si>
  <si>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</si>
  <si>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</si>
  <si>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</si>
  <si>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</si>
  <si>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</si>
  <si>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</si>
  <si>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</si>
  <si>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</si>
  <si>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</si>
  <si>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</si>
  <si>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</si>
  <si>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</si>
  <si>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</si>
  <si>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</si>
  <si>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</si>
  <si>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</si>
  <si>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</si>
  <si>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</si>
  <si>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</si>
  <si>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</si>
  <si>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</si>
  <si>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</si>
  <si>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</si>
  <si>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</si>
  <si>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</si>
  <si>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</si>
  <si>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</si>
  <si>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</si>
  <si>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</si>
  <si>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</si>
  <si>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</si>
  <si>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</si>
  <si>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</si>
  <si>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</si>
  <si>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</si>
  <si>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</si>
  <si>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</si>
  <si>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</si>
  <si>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</si>
  <si>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</si>
  <si>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</si>
  <si>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</si>
  <si>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</si>
  <si>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</si>
  <si>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</si>
  <si>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</si>
  <si>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</si>
  <si>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</si>
  <si>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</si>
  <si>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</si>
  <si>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</si>
  <si>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</si>
  <si>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</si>
  <si>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</si>
  <si>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</si>
  <si>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</si>
  <si>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</si>
  <si>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</si>
  <si>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</si>
  <si>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</si>
  <si>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</si>
  <si>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</si>
  <si>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</si>
  <si>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</si>
  <si>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</si>
  <si>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</si>
  <si>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</si>
  <si>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</si>
  <si>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</si>
  <si>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</si>
  <si>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</si>
  <si>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</si>
  <si>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</si>
  <si>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</si>
  <si>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</si>
  <si>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</si>
  <si>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</si>
  <si>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</si>
  <si>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</si>
  <si>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</si>
  <si>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</si>
  <si>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</si>
  <si>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</si>
  <si>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</si>
  <si>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</si>
  <si>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</si>
  <si>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</si>
  <si>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</si>
  <si>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</si>
  <si>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</si>
  <si>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</si>
  <si>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</si>
  <si>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</si>
  <si>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</si>
  <si>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</si>
  <si>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</si>
  <si>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</si>
  <si>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</si>
  <si>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</si>
  <si>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</si>
  <si>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</si>
  <si>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</si>
  <si>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</si>
  <si>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</si>
  <si>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</si>
  <si>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</si>
  <si>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</si>
  <si>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</si>
  <si>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</si>
  <si>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</si>
  <si>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</si>
  <si>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</si>
  <si>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</si>
  <si>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</si>
  <si>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</si>
  <si>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</si>
  <si>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</si>
  <si>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</si>
  <si>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</si>
  <si>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</si>
  <si>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</si>
  <si>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</si>
  <si>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</si>
  <si>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</si>
  <si>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</si>
  <si>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</si>
  <si>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</si>
  <si>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</si>
  <si>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</si>
  <si>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</si>
  <si>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</si>
  <si>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</si>
  <si>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</si>
  <si>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</si>
  <si>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</si>
  <si>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</si>
  <si>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</si>
  <si>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</si>
  <si>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</si>
  <si>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</si>
  <si>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</si>
  <si>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</si>
  <si>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</si>
  <si>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</si>
  <si>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</si>
  <si>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</si>
  <si>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</si>
  <si>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</si>
  <si>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</si>
  <si>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</si>
  <si>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</si>
  <si>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</si>
  <si>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</si>
  <si>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</si>
  <si>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</si>
  <si>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</si>
  <si>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</si>
  <si>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</si>
  <si>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</si>
  <si>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</si>
  <si>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</si>
  <si>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</si>
  <si>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</si>
  <si>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</si>
  <si>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</si>
  <si>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</si>
  <si>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</si>
  <si>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</si>
  <si>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</si>
  <si>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</si>
  <si>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</si>
  <si>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</si>
  <si>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</si>
  <si>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</si>
  <si>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</si>
  <si>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</si>
  <si>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</si>
  <si>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</si>
  <si>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</si>
  <si>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</si>
  <si>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</si>
  <si>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</si>
  <si>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</si>
  <si>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</si>
  <si>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</si>
  <si>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</si>
  <si>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</si>
  <si>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</si>
  <si>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</si>
  <si>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</si>
  <si>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</si>
  <si>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</si>
  <si>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</si>
  <si>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</si>
  <si>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</si>
  <si>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</si>
  <si>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</si>
  <si>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</si>
  <si>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</si>
  <si>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</si>
  <si>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</si>
  <si>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</si>
  <si>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</si>
  <si>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</si>
  <si>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</si>
  <si>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</si>
  <si>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</si>
  <si>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</si>
  <si>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</si>
  <si>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</si>
  <si>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</si>
  <si>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</si>
  <si>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</si>
  <si>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</si>
  <si>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</si>
  <si>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</si>
  <si>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</si>
  <si>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</si>
  <si>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</si>
  <si>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</si>
  <si>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</si>
  <si>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</si>
  <si>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</si>
  <si>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</si>
  <si>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</si>
  <si>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</si>
  <si>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</si>
  <si>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</si>
  <si>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</si>
  <si>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</si>
  <si>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</si>
  <si>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</si>
  <si>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</si>
  <si>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</si>
  <si>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</si>
  <si>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</si>
  <si>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</si>
  <si>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</si>
  <si>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</si>
  <si>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</si>
  <si>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</si>
  <si>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</si>
  <si>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</si>
  <si>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</si>
  <si>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</si>
  <si>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</si>
  <si>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</si>
  <si>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</si>
  <si>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</si>
  <si>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</si>
  <si>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</si>
  <si>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</si>
  <si>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</si>
  <si>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</si>
  <si>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</si>
  <si>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</si>
  <si>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</si>
  <si>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</si>
  <si>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</si>
  <si>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</si>
  <si>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</si>
  <si>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</si>
  <si>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</si>
  <si>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</si>
  <si>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</si>
  <si>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</si>
  <si>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</si>
  <si>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</si>
  <si>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</si>
  <si>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</si>
  <si>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</si>
  <si>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</si>
  <si>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</si>
  <si>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</si>
  <si>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</si>
  <si>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</si>
  <si>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</si>
  <si>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</si>
  <si>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</si>
  <si>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</si>
  <si>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</si>
  <si>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</si>
  <si>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</si>
  <si>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</si>
  <si>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</si>
  <si>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</si>
  <si>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</si>
  <si>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</si>
  <si>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</si>
  <si>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</si>
  <si>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</si>
  <si>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</si>
  <si>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</si>
  <si>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</si>
  <si>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</si>
  <si>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</si>
  <si>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</si>
  <si>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</si>
  <si>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</si>
  <si>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</si>
  <si>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</si>
  <si>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</si>
  <si>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</si>
  <si>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</si>
  <si>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</si>
  <si>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</si>
  <si>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</si>
  <si>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</si>
  <si>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</si>
  <si>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</si>
  <si>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</si>
  <si>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</si>
  <si>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</si>
  <si>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</si>
  <si>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</si>
  <si>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</si>
  <si>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</si>
  <si>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</si>
  <si>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</si>
  <si>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</si>
  <si>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</si>
  <si>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</si>
  <si>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</si>
  <si>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</si>
  <si>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</si>
  <si>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</si>
  <si>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</si>
  <si>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</si>
  <si>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</si>
  <si>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</si>
  <si>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</si>
  <si>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</si>
  <si>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</si>
  <si>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</si>
  <si>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</si>
  <si>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</si>
  <si>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</si>
  <si>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</si>
  <si>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</si>
  <si>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</si>
  <si>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</si>
  <si>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</si>
  <si>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</si>
  <si>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</si>
  <si>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</si>
  <si>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</si>
  <si>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</si>
  <si>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</si>
  <si>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</si>
  <si>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</si>
  <si>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</si>
  <si>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</si>
  <si>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</si>
  <si>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</si>
  <si>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</si>
  <si>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</si>
  <si>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</si>
  <si>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</si>
  <si>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</si>
  <si>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</si>
  <si>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</si>
  <si>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</si>
  <si>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</si>
  <si>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</si>
  <si>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</si>
  <si>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</si>
  <si>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</si>
  <si>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</si>
  <si>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</si>
  <si>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</si>
  <si>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</si>
  <si>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</si>
  <si>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</si>
  <si>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</si>
  <si>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</si>
  <si>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</si>
  <si>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</si>
  <si>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</si>
  <si>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</si>
  <si>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</si>
  <si>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</si>
  <si>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</si>
  <si>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</si>
  <si>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</si>
  <si>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</si>
  <si>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</si>
  <si>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</si>
  <si>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</si>
  <si>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</si>
  <si>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</si>
  <si>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</si>
  <si>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</si>
  <si>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</si>
  <si>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</si>
  <si>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</si>
  <si>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</si>
  <si>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</si>
  <si>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</si>
  <si>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</si>
  <si>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</si>
  <si>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</si>
  <si>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</si>
  <si>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</si>
  <si>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</si>
  <si>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</si>
  <si>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</si>
  <si>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</si>
  <si>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</si>
  <si>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</si>
  <si>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</si>
  <si>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</si>
  <si>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</si>
  <si>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</si>
  <si>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</si>
  <si>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</si>
  <si>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</si>
  <si>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</si>
  <si>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</si>
  <si>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</si>
  <si>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</si>
  <si>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</si>
  <si>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</si>
  <si>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</si>
  <si>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</si>
  <si>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</si>
  <si>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</si>
  <si>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</si>
  <si>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</si>
  <si>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</si>
  <si>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</si>
  <si>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</si>
  <si>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</si>
  <si>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</si>
  <si>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</si>
  <si>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</si>
  <si>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</si>
  <si>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</si>
  <si>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</si>
  <si>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</si>
  <si>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</si>
  <si>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</si>
  <si>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</si>
  <si>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</si>
  <si>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</si>
  <si>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</si>
  <si>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</si>
  <si>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</si>
  <si>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</si>
  <si>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</si>
  <si>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</si>
  <si>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</si>
  <si>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</si>
  <si>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</si>
  <si>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</si>
  <si>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</si>
  <si>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</si>
  <si>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</si>
  <si>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</si>
  <si>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</si>
  <si>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</si>
  <si>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</si>
  <si>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</si>
  <si>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</si>
  <si>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</si>
  <si>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</si>
  <si>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</si>
  <si>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</si>
  <si>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</si>
  <si>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</si>
  <si>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</si>
  <si>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</si>
  <si>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</si>
  <si>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</si>
  <si>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</si>
  <si>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</si>
  <si>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</si>
  <si>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</si>
  <si>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</si>
  <si>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</si>
  <si>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</si>
  <si>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</si>
  <si>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</si>
  <si>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</si>
  <si>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</si>
  <si>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</si>
  <si>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</si>
  <si>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</si>
  <si>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</si>
  <si>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</si>
  <si>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</si>
  <si>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</si>
  <si>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</si>
  <si>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</si>
  <si>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</si>
  <si>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</si>
  <si>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</si>
  <si>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</si>
  <si>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</si>
  <si>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</si>
  <si>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</si>
  <si>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</si>
  <si>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</si>
  <si>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</si>
  <si>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</si>
  <si>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</si>
  <si>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</si>
  <si>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</si>
  <si>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</si>
  <si>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</si>
  <si>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</si>
  <si>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</si>
  <si>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</si>
  <si>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</si>
  <si>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</si>
  <si>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</si>
  <si>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</si>
  <si>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</si>
  <si>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</si>
  <si>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</si>
  <si>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</si>
  <si>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</si>
  <si>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</si>
  <si>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</si>
  <si>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</si>
  <si>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</si>
  <si>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</si>
  <si>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</si>
  <si>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</si>
  <si>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</si>
  <si>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</si>
  <si>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</si>
  <si>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</si>
  <si>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</si>
  <si>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</si>
  <si>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</si>
  <si>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</si>
  <si>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</si>
  <si>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</si>
  <si>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</si>
  <si>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</si>
  <si>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</si>
  <si>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</si>
  <si>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</si>
  <si>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</si>
  <si>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</si>
  <si>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</si>
  <si>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</si>
  <si>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</si>
  <si>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</si>
  <si>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</si>
  <si>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</si>
  <si>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</si>
  <si>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</si>
  <si>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</si>
  <si>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</si>
  <si>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</si>
  <si>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</si>
  <si>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</si>
  <si>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</si>
  <si>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</si>
  <si>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</si>
  <si>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</si>
  <si>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</si>
  <si>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</si>
  <si>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</si>
  <si>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</si>
  <si>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</si>
  <si>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</si>
  <si>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</si>
  <si>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</si>
  <si>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</si>
  <si>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</si>
  <si>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</si>
  <si>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</si>
  <si>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</si>
  <si>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</si>
  <si>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</si>
  <si>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</si>
  <si>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</si>
  <si>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</si>
  <si>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</si>
  <si>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</si>
  <si>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</si>
  <si>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</si>
  <si>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</si>
  <si>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</si>
  <si>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</si>
  <si>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</si>
  <si>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</si>
  <si>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</si>
  <si>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</si>
  <si>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</si>
  <si>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</si>
  <si>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</si>
  <si>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</si>
  <si>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</si>
  <si>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</si>
  <si>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</si>
  <si>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</si>
  <si>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</si>
  <si>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</si>
  <si>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</si>
  <si>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</si>
  <si>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</si>
  <si>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</si>
  <si>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</si>
  <si>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</si>
  <si>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</si>
  <si>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</si>
  <si>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</si>
  <si>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</si>
  <si>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</si>
  <si>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</si>
  <si>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</si>
  <si>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</si>
  <si>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</si>
  <si>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</si>
  <si>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</si>
  <si>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</si>
  <si>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</si>
  <si>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</si>
  <si>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</si>
  <si>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</si>
  <si>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</si>
  <si>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</si>
  <si>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</si>
  <si>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</si>
  <si>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</si>
  <si>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</si>
  <si>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</si>
  <si>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</si>
  <si>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</si>
  <si>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</si>
  <si>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</si>
  <si>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</si>
  <si>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</si>
  <si>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</si>
  <si>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</si>
  <si>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</si>
  <si>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</si>
  <si>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</si>
  <si>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</si>
  <si>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</si>
  <si>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</si>
  <si>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</si>
  <si>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</si>
  <si>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</si>
  <si>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</si>
  <si>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</si>
  <si>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</si>
  <si>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</si>
  <si>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</si>
  <si>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</si>
  <si>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</si>
  <si>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</si>
  <si>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</si>
  <si>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</si>
  <si>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</si>
  <si>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</si>
  <si>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</si>
  <si>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</si>
  <si>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</si>
  <si>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</si>
  <si>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</si>
  <si>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</si>
  <si>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</si>
  <si>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</si>
  <si>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</si>
  <si>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</si>
  <si>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</si>
  <si>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</si>
  <si>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</si>
  <si>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</si>
  <si>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</si>
  <si>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</si>
  <si>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</si>
  <si>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</si>
  <si>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</si>
  <si>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</si>
  <si>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</si>
  <si>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</si>
  <si>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</si>
  <si>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</si>
  <si>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</si>
  <si>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</si>
  <si>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</si>
  <si>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</si>
  <si>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</si>
  <si>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</si>
  <si>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</si>
  <si>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</si>
  <si>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</si>
  <si>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</si>
  <si>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</si>
  <si>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</si>
  <si>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</si>
  <si>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</si>
  <si>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</si>
  <si>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</si>
  <si>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</si>
  <si>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</si>
  <si>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</si>
  <si>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</si>
  <si>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</si>
  <si>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</si>
  <si>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</si>
  <si>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</si>
  <si>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</si>
  <si>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</si>
  <si>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</si>
  <si>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</si>
  <si>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</si>
  <si>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</si>
  <si>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</si>
  <si>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</si>
  <si>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</si>
  <si>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</si>
  <si>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</si>
  <si>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</si>
  <si>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</si>
  <si>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</si>
  <si>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</si>
  <si>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</si>
  <si>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</si>
  <si>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</si>
  <si>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</si>
  <si>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</si>
  <si>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</si>
  <si>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</si>
  <si>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</si>
  <si>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</si>
  <si>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</si>
  <si>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</si>
  <si>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</si>
  <si>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</si>
  <si>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</si>
  <si>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</si>
  <si>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</si>
  <si>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</si>
  <si>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</si>
  <si>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</si>
  <si>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</si>
  <si>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</si>
  <si>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</si>
  <si>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</si>
  <si>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</si>
  <si>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</si>
  <si>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</si>
  <si>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</si>
  <si>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</si>
  <si>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</si>
  <si>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</si>
  <si>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</si>
  <si>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</si>
  <si>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</si>
  <si>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</si>
  <si>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</si>
  <si>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</si>
  <si>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</si>
  <si>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</si>
  <si>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</si>
  <si>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</si>
  <si>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</si>
  <si>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</si>
  <si>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</si>
  <si>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</si>
  <si>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</si>
  <si>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</si>
  <si>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</si>
  <si>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</si>
  <si>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</si>
  <si>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</si>
  <si>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</si>
  <si>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</si>
  <si>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</si>
  <si>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</si>
  <si>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</si>
  <si>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</si>
  <si>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</si>
  <si>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</si>
  <si>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</si>
  <si>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</si>
  <si>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</si>
  <si>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</si>
  <si>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</si>
  <si>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</si>
  <si>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</si>
  <si>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</si>
  <si>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</si>
  <si>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</si>
  <si>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</si>
  <si>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</si>
  <si>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</si>
  <si>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</si>
  <si>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</si>
  <si>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</si>
  <si>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</si>
  <si>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</si>
  <si>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</si>
  <si>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</si>
  <si>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</si>
  <si>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</si>
  <si>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</si>
  <si>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</si>
  <si>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</si>
  <si>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</si>
  <si>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</si>
  <si>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</si>
  <si>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</si>
  <si>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</si>
  <si>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</si>
  <si>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</si>
  <si>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</si>
  <si>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</si>
  <si>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</si>
  <si>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</si>
  <si>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</si>
  <si>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</si>
  <si>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</si>
  <si>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</si>
  <si>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</si>
  <si>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</si>
  <si>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</si>
  <si>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</si>
  <si>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</si>
  <si>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</si>
  <si>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</si>
  <si>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</si>
  <si>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</si>
  <si>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</si>
  <si>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</si>
  <si>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</si>
  <si>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</si>
  <si>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</si>
  <si>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</si>
  <si>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</si>
  <si>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</si>
  <si>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</si>
  <si>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</si>
  <si>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</si>
  <si>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</si>
  <si>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</si>
  <si>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</si>
  <si>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</si>
  <si>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</si>
  <si>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</si>
  <si>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</si>
  <si>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</si>
  <si>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</si>
  <si>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</si>
  <si>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</si>
  <si>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</si>
  <si>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</si>
  <si>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</si>
  <si>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</si>
  <si>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</si>
  <si>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</si>
  <si>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</si>
  <si>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</si>
  <si>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</si>
  <si>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</si>
  <si>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</si>
  <si>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</si>
  <si>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</si>
  <si>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</si>
  <si>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</si>
  <si>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</si>
  <si>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</si>
  <si>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</si>
  <si>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</si>
  <si>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</si>
  <si>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</si>
  <si>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</si>
  <si>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</si>
  <si>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</si>
  <si>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</si>
  <si>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</si>
  <si>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</si>
  <si>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</si>
  <si>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</si>
  <si>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</si>
  <si>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</si>
  <si>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</si>
  <si>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</si>
  <si>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</si>
  <si>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</si>
  <si>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</si>
  <si>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</si>
  <si>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</si>
  <si>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</si>
  <si>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</si>
  <si>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</si>
  <si>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</si>
  <si>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</si>
  <si>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</si>
  <si>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</si>
  <si>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</si>
  <si>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</si>
  <si>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</si>
  <si>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</si>
  <si>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</si>
  <si>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</si>
  <si>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</si>
  <si>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</si>
  <si>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</si>
  <si>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</si>
  <si>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</si>
  <si>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</si>
  <si>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</si>
  <si>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</si>
  <si>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</si>
  <si>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</si>
  <si>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</si>
  <si>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</si>
  <si>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</si>
  <si>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</si>
  <si>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</si>
  <si>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</si>
  <si>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</si>
  <si>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</si>
  <si>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</si>
  <si>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</si>
  <si>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</si>
  <si>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</si>
  <si>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</si>
  <si>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</si>
  <si>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</si>
  <si>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</si>
  <si>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</si>
  <si>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</si>
  <si>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</si>
  <si>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</si>
  <si>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</si>
  <si>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</si>
  <si>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</si>
  <si>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</si>
  <si>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</si>
  <si>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</si>
  <si>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</si>
  <si>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</si>
  <si>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</si>
  <si>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</si>
  <si>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</si>
  <si>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</si>
  <si>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</si>
  <si>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</si>
  <si>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</si>
  <si>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</si>
  <si>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</si>
  <si>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</si>
  <si>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</si>
  <si>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</si>
  <si>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</si>
  <si>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</si>
  <si>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</si>
  <si>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</si>
  <si>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</si>
  <si>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</si>
  <si>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</si>
  <si>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</si>
  <si>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</si>
  <si>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</si>
  <si>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</si>
  <si>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</si>
  <si>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</si>
  <si>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</si>
  <si>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</si>
  <si>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</si>
  <si>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</si>
  <si>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</si>
  <si>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</si>
  <si>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</si>
  <si>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</si>
  <si>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</si>
  <si>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</si>
  <si>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</si>
  <si>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</si>
  <si>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</si>
  <si>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</si>
  <si>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</si>
  <si>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</si>
  <si>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</si>
  <si>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</si>
  <si>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</si>
  <si>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</si>
  <si>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</si>
  <si>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</si>
  <si>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</si>
  <si>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</si>
  <si>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</si>
  <si>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</si>
  <si>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</si>
  <si>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</si>
  <si>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</si>
  <si>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</si>
  <si>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</si>
  <si>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</si>
  <si>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</si>
  <si>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</si>
  <si>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</si>
  <si>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</si>
  <si>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</si>
  <si>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</si>
  <si>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</si>
  <si>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</si>
  <si>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</si>
  <si>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</si>
  <si>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</si>
  <si>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</si>
  <si>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</si>
  <si>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</si>
  <si>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</si>
  <si>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</si>
  <si>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</si>
  <si>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</si>
  <si>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</si>
  <si>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</si>
  <si>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</si>
  <si>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</si>
  <si>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</si>
  <si>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</si>
  <si>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</si>
  <si>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</si>
  <si>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</si>
  <si>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</si>
  <si>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</si>
  <si>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</si>
  <si>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</si>
  <si>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</si>
  <si>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</si>
  <si>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</si>
  <si>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</si>
  <si>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</si>
  <si>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</si>
  <si>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</si>
  <si>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</si>
  <si>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</si>
  <si>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</si>
  <si>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</si>
  <si>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</si>
  <si>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</si>
  <si>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</si>
  <si>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</si>
  <si>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</si>
  <si>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</si>
  <si>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</si>
  <si>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</si>
  <si>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</si>
  <si>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</si>
  <si>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</si>
  <si>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</si>
  <si>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</si>
  <si>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</si>
  <si>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</si>
  <si>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</si>
  <si>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</si>
  <si>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</si>
  <si>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</si>
  <si>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</si>
  <si>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</si>
  <si>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</si>
  <si>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</si>
  <si>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</si>
  <si>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</si>
  <si>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</si>
  <si>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</si>
  <si>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</si>
  <si>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</si>
  <si>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</si>
  <si>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</si>
  <si>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</si>
  <si>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</si>
  <si>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</si>
  <si>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</si>
  <si>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</si>
  <si>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</si>
  <si>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</si>
  <si>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</si>
  <si>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</si>
  <si>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</si>
  <si>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</si>
  <si>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</si>
  <si>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</si>
  <si>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</si>
  <si>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</si>
  <si>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</si>
  <si>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</si>
  <si>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</si>
  <si>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</si>
  <si>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</si>
  <si>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</si>
  <si>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</si>
  <si>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</si>
  <si>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</si>
  <si>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</si>
  <si>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</si>
  <si>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</si>
  <si>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</si>
  <si>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</si>
  <si>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</si>
  <si>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</si>
  <si>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</si>
  <si>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</si>
  <si>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</si>
  <si>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</si>
  <si>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</si>
  <si>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</si>
  <si>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</si>
  <si>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</si>
  <si>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</si>
  <si>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</si>
  <si>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</si>
  <si>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</si>
  <si>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</si>
  <si>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</si>
  <si>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</si>
  <si>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</si>
  <si>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</si>
  <si>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</si>
  <si>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</si>
  <si>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</si>
  <si>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</si>
  <si>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</si>
  <si>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</si>
  <si>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</si>
  <si>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</si>
  <si>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</si>
  <si>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</si>
  <si>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</si>
  <si>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</si>
  <si>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</si>
  <si>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</si>
  <si>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</si>
  <si>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</si>
  <si>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</si>
  <si>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</si>
  <si>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</si>
  <si>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</si>
  <si>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</si>
  <si>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</si>
  <si>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</si>
  <si>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</si>
  <si>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</si>
  <si>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</si>
  <si>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</si>
  <si>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</si>
  <si>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</si>
  <si>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</si>
  <si>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</si>
  <si>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</si>
  <si>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</si>
  <si>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</si>
  <si>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</si>
  <si>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</si>
  <si>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</si>
  <si>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</si>
  <si>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</si>
  <si>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</si>
  <si>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</si>
  <si>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</si>
  <si>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</si>
  <si>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</si>
  <si>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</si>
  <si>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</si>
  <si>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</si>
  <si>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</si>
  <si>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</si>
  <si>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</si>
  <si>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</si>
  <si>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</si>
  <si>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</si>
  <si>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</si>
  <si>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</si>
  <si>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</si>
  <si>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</si>
  <si>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</si>
  <si>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</si>
  <si>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</si>
  <si>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</si>
  <si>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</si>
  <si>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</si>
  <si>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</si>
  <si>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</si>
  <si>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</si>
  <si>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</si>
  <si>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</si>
  <si>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</si>
  <si>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</si>
  <si>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</si>
  <si>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</si>
  <si>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</si>
  <si>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</si>
  <si>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</si>
  <si>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</si>
  <si>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</si>
  <si>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</si>
  <si>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</si>
  <si>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</si>
  <si>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</si>
  <si>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</si>
  <si>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</si>
  <si>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</si>
  <si>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</si>
  <si>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</si>
  <si>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</si>
  <si>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</si>
  <si>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</si>
  <si>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</si>
  <si>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</si>
  <si>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</si>
  <si>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</si>
  <si>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</si>
  <si>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</si>
  <si>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</si>
  <si>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</si>
  <si>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</si>
  <si>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</si>
  <si>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</si>
  <si>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</si>
  <si>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</si>
  <si>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</si>
  <si>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</si>
  <si>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</si>
  <si>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</si>
  <si>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</si>
  <si>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</si>
  <si>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</si>
  <si>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</si>
  <si>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</si>
  <si>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</si>
  <si>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</si>
  <si>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</si>
  <si>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</si>
  <si>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</si>
  <si>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</si>
  <si>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</si>
  <si>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</si>
  <si>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</si>
  <si>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</si>
  <si>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</si>
  <si>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</si>
  <si>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</si>
  <si>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</si>
  <si>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</si>
  <si>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</si>
  <si>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</si>
  <si>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</si>
  <si>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</si>
  <si>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</si>
  <si>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</si>
  <si>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</si>
  <si>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</si>
  <si>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</si>
  <si>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</si>
  <si>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</si>
  <si>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</si>
  <si>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</si>
  <si>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</si>
  <si>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</si>
  <si>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</si>
  <si>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</si>
  <si>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</si>
  <si>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</si>
  <si>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</si>
  <si>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</si>
  <si>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</si>
  <si>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</si>
  <si>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</si>
  <si>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</si>
  <si>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</si>
  <si>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</si>
  <si>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</si>
  <si>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</si>
  <si>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</si>
  <si>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</si>
  <si>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</si>
  <si>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</si>
  <si>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</si>
  <si>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</si>
  <si>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</si>
  <si>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</si>
  <si>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</si>
  <si>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</si>
  <si>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</si>
  <si>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</si>
  <si>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</si>
  <si>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</si>
  <si>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</si>
  <si>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</si>
  <si>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</si>
  <si>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</si>
  <si>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</si>
  <si>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</si>
  <si>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</si>
  <si>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</si>
  <si>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</si>
  <si>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</si>
  <si>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</si>
  <si>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</si>
  <si>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</si>
  <si>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</si>
  <si>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</si>
  <si>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</si>
  <si>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</si>
  <si>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</si>
  <si>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</si>
  <si>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</si>
  <si>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</si>
  <si>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</si>
  <si>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</si>
  <si>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</si>
  <si>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</si>
  <si>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</si>
  <si>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</si>
  <si>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</si>
  <si>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</si>
  <si>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</si>
  <si>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</si>
  <si>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</si>
  <si>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</si>
  <si>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</si>
  <si>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</si>
  <si>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</si>
  <si>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</si>
  <si>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</si>
  <si>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</si>
  <si>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</si>
  <si>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</si>
  <si>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</si>
  <si>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</si>
  <si>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</si>
  <si>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</si>
  <si>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</si>
  <si>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</si>
  <si>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</si>
  <si>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</si>
  <si>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</si>
  <si>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</si>
  <si>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</si>
  <si>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</si>
  <si>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</si>
  <si>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</si>
  <si>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</si>
  <si>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</si>
  <si>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</si>
  <si>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</si>
  <si>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</si>
  <si>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</si>
  <si>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</si>
  <si>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</si>
  <si>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</si>
  <si>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</si>
  <si>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</si>
  <si>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</si>
  <si>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</si>
  <si>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</si>
  <si>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</si>
  <si>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</si>
  <si>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</si>
  <si>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</si>
  <si>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</si>
  <si>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</si>
  <si>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</si>
  <si>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</si>
  <si>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</si>
  <si>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</si>
  <si>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</si>
  <si>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</si>
  <si>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</si>
  <si>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</si>
  <si>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</si>
  <si>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</si>
  <si>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</si>
  <si>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</si>
  <si>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</si>
  <si>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</si>
  <si>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</si>
  <si>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</si>
  <si>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</si>
  <si>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</si>
  <si>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</si>
  <si>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</si>
  <si>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</si>
  <si>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</si>
  <si>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</si>
  <si>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</si>
  <si>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</si>
  <si>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</si>
  <si>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</si>
  <si>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</si>
  <si>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</si>
  <si>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</si>
  <si>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</si>
  <si>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</si>
  <si>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</si>
  <si>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</si>
  <si>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</si>
  <si>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</si>
  <si>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</si>
  <si>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</si>
  <si>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</si>
  <si>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</si>
  <si>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</si>
  <si>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</si>
  <si>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</si>
  <si>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</si>
  <si>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</si>
  <si>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</si>
  <si>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</si>
  <si>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</si>
  <si>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</si>
  <si>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</si>
  <si>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</si>
  <si>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</si>
  <si>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</si>
  <si>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</si>
  <si>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</si>
  <si>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</si>
  <si>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</si>
  <si>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</si>
  <si>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</si>
  <si>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</si>
  <si>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</si>
  <si>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</si>
  <si>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</si>
  <si>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</si>
  <si>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</si>
  <si>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</si>
  <si>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</si>
  <si>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</si>
  <si>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</si>
  <si>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</si>
  <si>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</si>
  <si>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</si>
  <si>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</si>
  <si>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</si>
  <si>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</si>
  <si>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</si>
  <si>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</si>
  <si>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</si>
  <si>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</si>
  <si>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</si>
  <si>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</si>
  <si>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</si>
  <si>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</si>
  <si>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</si>
  <si>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</si>
  <si>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</si>
  <si>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</si>
  <si>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</si>
  <si>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</si>
  <si>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</si>
  <si>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</si>
  <si>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</si>
  <si>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</si>
  <si>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</si>
  <si>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</si>
  <si>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</si>
  <si>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</si>
  <si>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</si>
  <si>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</si>
  <si>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</si>
  <si>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</si>
  <si>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</si>
  <si>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</si>
  <si>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</si>
  <si>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</si>
  <si>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</si>
  <si>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</si>
  <si>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</si>
  <si>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</si>
  <si>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</si>
  <si>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</si>
  <si>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</si>
  <si>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</si>
  <si>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</si>
  <si>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</si>
  <si>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</si>
  <si>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</si>
  <si>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</si>
  <si>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</si>
  <si>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</si>
  <si>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</si>
  <si>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</si>
  <si>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</si>
  <si>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</si>
  <si>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</si>
  <si>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</si>
  <si>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</si>
  <si>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</si>
  <si>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</si>
  <si>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</si>
  <si>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</si>
  <si>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</si>
  <si>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</si>
  <si>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</si>
  <si>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</si>
  <si>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</si>
  <si>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</si>
  <si>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</si>
  <si>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</si>
  <si>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</si>
  <si>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</si>
  <si>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</si>
  <si>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</si>
  <si>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</si>
  <si>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</si>
  <si>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</si>
  <si>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</si>
  <si>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</si>
  <si>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</si>
  <si>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</si>
  <si>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</si>
  <si>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</si>
  <si>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</si>
  <si>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</si>
  <si>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</si>
  <si>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</si>
  <si>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</si>
  <si>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</si>
  <si>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</si>
  <si>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</si>
  <si>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</si>
  <si>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</si>
  <si>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</si>
  <si>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</si>
  <si>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</si>
  <si>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</si>
  <si>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</si>
  <si>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</si>
  <si>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</si>
  <si>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</si>
  <si>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</si>
  <si>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</si>
  <si>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</si>
  <si>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</si>
  <si>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</si>
  <si>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</si>
  <si>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</si>
  <si>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</si>
  <si>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</si>
  <si>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</si>
  <si>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</si>
  <si>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</si>
  <si>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</si>
  <si>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</si>
  <si>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</si>
  <si>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</si>
  <si>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</si>
  <si>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</si>
  <si>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</si>
  <si>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</si>
  <si>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</si>
  <si>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</si>
  <si>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</si>
  <si>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</si>
  <si>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</si>
  <si>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</si>
  <si>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</si>
  <si>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</si>
  <si>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</si>
  <si>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</si>
  <si>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</si>
  <si>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</si>
  <si>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</si>
  <si>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</si>
  <si>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</si>
  <si>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</si>
  <si>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</si>
  <si>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</si>
  <si>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</si>
  <si>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</si>
  <si>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</si>
  <si>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</si>
  <si>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</si>
  <si>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</si>
  <si>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</si>
  <si>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</si>
  <si>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</si>
  <si>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</si>
  <si>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</si>
  <si>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</si>
  <si>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</si>
  <si>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</si>
  <si>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</si>
  <si>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</si>
  <si>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</si>
  <si>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</si>
  <si>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</si>
  <si>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</si>
  <si>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</si>
  <si>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</si>
  <si>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</si>
  <si>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</si>
  <si>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</si>
  <si>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</si>
  <si>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</si>
  <si>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</si>
  <si>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</si>
  <si>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</si>
  <si>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</si>
  <si>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</si>
  <si>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</si>
  <si>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</si>
  <si>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</si>
  <si>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</si>
  <si>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</si>
  <si>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</si>
  <si>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</si>
  <si>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</si>
  <si>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</si>
  <si>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</si>
  <si>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</si>
  <si>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</si>
  <si>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</si>
  <si>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</si>
  <si>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</si>
  <si>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</si>
  <si>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</si>
  <si>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</si>
  <si>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</si>
  <si>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</si>
  <si>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</si>
  <si>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</si>
  <si>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</si>
  <si>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</si>
  <si>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</si>
  <si>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</si>
  <si>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</si>
  <si>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</si>
  <si>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</si>
  <si>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</si>
  <si>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</si>
  <si>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</si>
  <si>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</si>
  <si>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</si>
  <si>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</si>
  <si>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</si>
  <si>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</si>
  <si>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</si>
  <si>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</si>
  <si>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</si>
  <si>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</si>
  <si>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</si>
  <si>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</si>
  <si>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</si>
  <si>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</si>
  <si>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</si>
  <si>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</si>
  <si>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</si>
  <si>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</si>
  <si>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</si>
  <si>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</si>
  <si>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</si>
  <si>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</si>
  <si>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</si>
  <si>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</si>
  <si>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</si>
  <si>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</si>
  <si>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</si>
  <si>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</si>
  <si>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</si>
  <si>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</si>
  <si>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</si>
  <si>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</si>
  <si>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</si>
  <si>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</si>
  <si>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</si>
  <si>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</si>
  <si>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</si>
  <si>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</si>
  <si>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</si>
  <si>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</si>
  <si>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</si>
  <si>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</si>
  <si>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</si>
  <si>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</si>
  <si>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</si>
  <si>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</si>
  <si>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</si>
  <si>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</si>
  <si>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</si>
  <si>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</si>
  <si>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</si>
  <si>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</si>
  <si>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</si>
  <si>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</si>
  <si>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</si>
  <si>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</si>
  <si>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</si>
  <si>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</si>
  <si>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</si>
  <si>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</si>
  <si>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</si>
  <si>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</si>
  <si>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</si>
  <si>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</si>
  <si>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</si>
  <si>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</si>
  <si>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</si>
  <si>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</si>
  <si>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</si>
  <si>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</si>
  <si>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</si>
  <si>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</si>
  <si>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</si>
  <si>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</si>
  <si>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</si>
  <si>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</si>
  <si>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</si>
  <si>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</si>
  <si>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</si>
  <si>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</si>
  <si>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</si>
  <si>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</si>
  <si>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</si>
  <si>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</si>
  <si>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</si>
  <si>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</si>
  <si>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</si>
  <si>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</si>
  <si>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</si>
  <si>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</si>
  <si>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</si>
  <si>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</si>
  <si>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</si>
  <si>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</si>
  <si>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</si>
  <si>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</si>
  <si>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</si>
  <si>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</si>
  <si>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</si>
  <si>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</si>
  <si>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</si>
  <si>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</si>
  <si>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</si>
  <si>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</si>
  <si>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</si>
  <si>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</si>
  <si>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</si>
  <si>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</si>
  <si>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</si>
  <si>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</si>
  <si>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</si>
  <si>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</si>
  <si>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</si>
  <si>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</si>
  <si>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</si>
  <si>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</si>
  <si>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</si>
  <si>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</si>
  <si>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</si>
  <si>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</si>
  <si>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</si>
  <si>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</si>
  <si>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</si>
  <si>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</si>
  <si>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</si>
  <si>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</si>
  <si>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</si>
  <si>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</si>
  <si>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</si>
  <si>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</si>
  <si>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</si>
  <si>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</si>
  <si>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</si>
  <si>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</si>
  <si>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</si>
  <si>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</si>
  <si>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</si>
  <si>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</si>
  <si>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</si>
  <si>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</si>
  <si>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</si>
  <si>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</si>
  <si>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</si>
  <si>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</si>
  <si>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</si>
  <si>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</si>
  <si>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</si>
  <si>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</si>
  <si>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</si>
  <si>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</si>
  <si>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</si>
  <si>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</si>
  <si>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</si>
  <si>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</si>
  <si>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</si>
  <si>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</si>
  <si>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</si>
  <si>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</si>
  <si>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</si>
  <si>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</si>
  <si>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</si>
  <si>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</si>
  <si>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</si>
  <si>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</si>
  <si>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</si>
  <si>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</si>
  <si>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</si>
  <si>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</si>
  <si>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</si>
  <si>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</si>
  <si>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</si>
  <si>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</si>
  <si>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</si>
  <si>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</si>
  <si>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</si>
  <si>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</si>
  <si>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</si>
  <si>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</si>
  <si>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</si>
  <si>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</si>
  <si>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</si>
  <si>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</si>
  <si>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</si>
  <si>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</si>
  <si>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</si>
  <si>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</si>
  <si>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</si>
  <si>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</si>
  <si>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</si>
  <si>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</si>
  <si>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</si>
  <si>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</si>
  <si>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</si>
  <si>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</si>
  <si>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</si>
  <si>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</si>
  <si>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</si>
  <si>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</si>
  <si>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</si>
  <si>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</si>
  <si>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</si>
  <si>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</si>
  <si>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</si>
  <si>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</si>
  <si>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</si>
  <si>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</si>
  <si>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</si>
  <si>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</si>
  <si>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</si>
  <si>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</si>
  <si>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</si>
  <si>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</si>
  <si>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</si>
  <si>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</si>
  <si>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</si>
  <si>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</si>
  <si>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</si>
  <si>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</si>
  <si>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</si>
  <si>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</si>
  <si>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</si>
  <si>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</si>
  <si>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</si>
  <si>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</si>
  <si>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</si>
  <si>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</si>
  <si>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</si>
  <si>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</si>
  <si>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</si>
  <si>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</si>
  <si>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</si>
  <si>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</si>
  <si>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</si>
  <si>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</si>
  <si>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</si>
  <si>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</si>
  <si>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</si>
  <si>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</si>
  <si>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</si>
  <si>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</si>
  <si>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</si>
  <si>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</si>
  <si>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</si>
  <si>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</si>
  <si>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</si>
  <si>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</si>
  <si>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</si>
  <si>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</si>
  <si>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</si>
  <si>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</si>
  <si>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</si>
  <si>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</si>
  <si>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</si>
  <si>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</si>
  <si>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</si>
  <si>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</si>
  <si>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</si>
  <si>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</si>
  <si>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</si>
  <si>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</si>
  <si>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</si>
  <si>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</si>
  <si>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</si>
  <si>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</si>
  <si>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</si>
  <si>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</si>
  <si>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</si>
  <si>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</si>
  <si>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</si>
  <si>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</si>
  <si>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</si>
  <si>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</si>
  <si>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</si>
  <si>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</si>
  <si>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</si>
  <si>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</si>
  <si>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</si>
  <si>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</si>
  <si>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</si>
  <si>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</si>
  <si>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</si>
  <si>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</si>
  <si>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</si>
  <si>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</si>
  <si>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</si>
  <si>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</si>
  <si>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</si>
  <si>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</si>
  <si>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</si>
  <si>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</si>
  <si>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</si>
  <si>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</si>
  <si>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</si>
  <si>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</si>
  <si>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</si>
  <si>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</si>
  <si>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</si>
  <si>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</si>
  <si>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</si>
  <si>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</si>
  <si>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</si>
  <si>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</si>
  <si>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</si>
  <si>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</si>
  <si>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</si>
  <si>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</si>
  <si>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</si>
  <si>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</si>
  <si>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</si>
  <si>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</si>
  <si>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</si>
  <si>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</si>
  <si>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</si>
  <si>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</si>
  <si>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</si>
  <si>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</si>
  <si>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</si>
  <si>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</si>
  <si>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</si>
  <si>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</si>
  <si>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</si>
  <si>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</si>
  <si>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</si>
  <si>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</si>
  <si>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</si>
  <si>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</si>
  <si>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</si>
  <si>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</si>
  <si>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</si>
  <si>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</si>
  <si>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</si>
  <si>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</si>
  <si>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</si>
  <si>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</si>
  <si>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</si>
  <si>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</si>
  <si>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</si>
  <si>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</si>
  <si>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</si>
  <si>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</si>
  <si>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</si>
  <si>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</si>
  <si>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</si>
  <si>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</si>
  <si>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</si>
  <si>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</si>
  <si>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</si>
  <si>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</si>
  <si>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</si>
  <si>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</si>
  <si>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</si>
  <si>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</si>
  <si>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</si>
  <si>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</si>
  <si>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</si>
  <si>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</si>
  <si>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</si>
  <si>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</si>
  <si>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</si>
  <si>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</si>
  <si>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</si>
  <si>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</si>
  <si>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</si>
  <si>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</si>
  <si>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</si>
  <si>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</si>
  <si>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</si>
  <si>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</si>
  <si>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</si>
  <si>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</si>
  <si>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</si>
  <si>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</si>
  <si>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</si>
  <si>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</si>
  <si>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</si>
  <si>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</si>
  <si>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</si>
  <si>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</si>
  <si>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</si>
  <si>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</si>
  <si>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</si>
  <si>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</si>
  <si>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</si>
  <si>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</si>
  <si>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</si>
  <si>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</si>
  <si>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</si>
  <si>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</si>
  <si>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</si>
  <si>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</si>
  <si>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</si>
  <si>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</si>
  <si>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</si>
  <si>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</si>
  <si>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</si>
  <si>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</si>
  <si>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</si>
  <si>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</si>
  <si>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</si>
  <si>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</si>
  <si>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</si>
  <si>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</si>
  <si>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</si>
  <si>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</si>
  <si>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</si>
  <si>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</si>
  <si>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</si>
  <si>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</si>
  <si>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</si>
  <si>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</si>
  <si>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</si>
  <si>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</si>
  <si>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</si>
  <si>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</si>
  <si>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</si>
  <si>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</si>
  <si>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</si>
  <si>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</si>
  <si>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</si>
  <si>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</si>
  <si>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</si>
  <si>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</si>
  <si>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</si>
  <si>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</si>
  <si>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</si>
  <si>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</si>
  <si>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</si>
  <si>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</si>
  <si>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</si>
  <si>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</si>
  <si>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</si>
  <si>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</si>
  <si>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</si>
  <si>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</si>
  <si>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</si>
  <si>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</si>
  <si>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</si>
  <si>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</si>
  <si>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</si>
  <si>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</si>
  <si>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</si>
  <si>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</si>
  <si>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</si>
  <si>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</si>
  <si>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</si>
  <si>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</si>
  <si>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</si>
  <si>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</si>
  <si>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</si>
  <si>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</si>
  <si>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</si>
  <si>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</si>
  <si>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</si>
  <si>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</si>
  <si>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</si>
  <si>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</si>
  <si>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</si>
  <si>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</si>
  <si>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</si>
  <si>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</si>
  <si>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</si>
  <si>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</si>
  <si>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</si>
  <si>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</si>
  <si>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</si>
  <si>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</si>
  <si>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</si>
  <si>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</si>
  <si>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</si>
  <si>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</si>
  <si>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</si>
  <si>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</si>
  <si>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</si>
  <si>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</si>
  <si>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</si>
  <si>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</si>
  <si>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</si>
  <si>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</si>
  <si>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</si>
  <si>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</si>
  <si>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</si>
  <si>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</si>
  <si>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</si>
  <si>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</si>
  <si>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</si>
  <si>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</si>
  <si>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</si>
  <si>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</si>
  <si>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</si>
  <si>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</si>
  <si>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</si>
  <si>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</si>
  <si>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</si>
  <si>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</si>
  <si>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</si>
  <si>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</si>
  <si>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</si>
  <si>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</si>
  <si>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</si>
  <si>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</si>
  <si>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</si>
  <si>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</si>
  <si>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</si>
  <si>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</si>
  <si>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</si>
  <si>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</si>
  <si>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</si>
  <si>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</si>
  <si>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</si>
  <si>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</si>
  <si>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</si>
  <si>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</si>
  <si>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</si>
  <si>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</si>
  <si>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</si>
  <si>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</si>
  <si>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</si>
  <si>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</si>
  <si>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</si>
  <si>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</si>
  <si>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</si>
  <si>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</si>
  <si>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</si>
  <si>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</si>
  <si>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</si>
  <si>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</si>
  <si>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</si>
  <si>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</si>
  <si>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</si>
  <si>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</si>
  <si>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</si>
  <si>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</si>
  <si>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</si>
  <si>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</si>
  <si>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</si>
  <si>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</si>
  <si>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</si>
  <si>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</si>
  <si>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</si>
  <si>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</si>
  <si>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</si>
  <si>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</si>
  <si>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</si>
  <si>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</si>
  <si>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</si>
  <si>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</si>
  <si>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</si>
  <si>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</si>
  <si>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</si>
  <si>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</si>
  <si>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</si>
  <si>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</si>
  <si>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</si>
  <si>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</si>
  <si>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</si>
  <si>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</si>
  <si>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</si>
  <si>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</si>
  <si>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</si>
  <si>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</si>
  <si>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</si>
  <si>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</si>
  <si>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</si>
  <si>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</si>
  <si>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</si>
  <si>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</si>
  <si>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</si>
  <si>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</si>
  <si>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</si>
  <si>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</si>
  <si>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</si>
  <si>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</si>
  <si>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</si>
  <si>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</si>
  <si>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</si>
  <si>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</si>
  <si>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</si>
  <si>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</si>
  <si>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</si>
  <si>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</si>
  <si>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</si>
  <si>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</si>
  <si>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</si>
  <si>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</si>
  <si>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</si>
  <si>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</si>
  <si>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</si>
  <si>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</si>
  <si>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</si>
  <si>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</si>
  <si>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</si>
  <si>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</si>
  <si>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</si>
  <si>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</si>
  <si>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</si>
  <si>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</si>
  <si>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</si>
  <si>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</si>
  <si>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</si>
  <si>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</si>
  <si>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</si>
  <si>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</si>
  <si>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</si>
  <si>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</si>
  <si>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</si>
  <si>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</si>
  <si>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</si>
  <si>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</si>
  <si>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</si>
  <si>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</si>
  <si>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</si>
  <si>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</si>
  <si>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</si>
  <si>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</si>
  <si>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</si>
  <si>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</si>
  <si>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</si>
  <si>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</si>
  <si>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</si>
  <si>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</si>
  <si>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</si>
  <si>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</si>
  <si>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</si>
  <si>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</si>
  <si>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</si>
  <si>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</si>
  <si>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</si>
  <si>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</si>
  <si>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</si>
  <si>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</si>
  <si>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</si>
  <si>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</si>
  <si>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</si>
  <si>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</si>
  <si>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</si>
  <si>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</si>
  <si>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</si>
  <si>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</si>
  <si>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</si>
  <si>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</si>
  <si>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</si>
  <si>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</si>
  <si>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</si>
  <si>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</si>
  <si>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</si>
  <si>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</si>
  <si>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</si>
  <si>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</si>
  <si>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</si>
  <si>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</si>
  <si>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</si>
  <si>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</si>
  <si>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</si>
  <si>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</si>
  <si>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</si>
  <si>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</si>
  <si>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</si>
  <si>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</si>
  <si>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</si>
  <si>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</si>
  <si>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</si>
  <si>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</si>
  <si>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</si>
  <si>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</si>
  <si>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</si>
  <si>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</si>
  <si>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</si>
  <si>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</si>
  <si>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</si>
  <si>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</si>
  <si>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</si>
  <si>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</si>
  <si>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</si>
  <si>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</si>
  <si>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</si>
  <si>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</si>
  <si>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</si>
  <si>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</si>
  <si>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</si>
  <si>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</si>
  <si>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</si>
  <si>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</si>
  <si>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</si>
  <si>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</si>
  <si>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</si>
  <si>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</si>
  <si>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</si>
  <si>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</si>
  <si>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</si>
  <si>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</si>
  <si>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</si>
  <si>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</si>
  <si>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</si>
  <si>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</si>
  <si>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</si>
  <si>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</si>
  <si>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</si>
  <si>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</si>
  <si>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</si>
  <si>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</si>
  <si>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</si>
  <si>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</si>
  <si>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</si>
  <si>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</si>
  <si>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</si>
  <si>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</si>
  <si>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</si>
  <si>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</si>
  <si>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</si>
  <si>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</si>
  <si>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</si>
  <si>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</si>
  <si>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</si>
  <si>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</si>
  <si>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</si>
  <si>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</si>
  <si>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</si>
  <si>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</si>
  <si>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</si>
  <si>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</si>
  <si>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</si>
  <si>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</si>
  <si>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</si>
  <si>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</si>
  <si>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</si>
  <si>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</si>
  <si>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</si>
  <si>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</si>
  <si>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</si>
  <si>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</si>
  <si>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</si>
  <si>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</si>
  <si>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</si>
  <si>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</si>
  <si>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</si>
  <si>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</si>
  <si>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</si>
  <si>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</si>
  <si>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</si>
  <si>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</si>
  <si>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</si>
  <si>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</si>
  <si>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</si>
  <si>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</si>
  <si>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</si>
  <si>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</si>
  <si>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</si>
  <si>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</si>
  <si>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</si>
  <si>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</si>
  <si>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</si>
  <si>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</si>
  <si>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</si>
  <si>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</si>
  <si>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</si>
  <si>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</si>
  <si>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</si>
  <si>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</si>
  <si>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</si>
  <si>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</si>
  <si>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</si>
  <si>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</si>
  <si>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</si>
  <si>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</si>
  <si>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</si>
  <si>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</si>
  <si>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</si>
  <si>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</si>
  <si>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</si>
  <si>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</si>
  <si>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</si>
  <si>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</si>
  <si>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</si>
  <si>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</si>
  <si>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</si>
  <si>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</si>
  <si>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</si>
  <si>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</si>
  <si>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</si>
  <si>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</si>
  <si>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</si>
  <si>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</si>
  <si>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</si>
  <si>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</si>
  <si>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</si>
  <si>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</si>
  <si>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</si>
  <si>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</si>
  <si>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</si>
  <si>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</si>
  <si>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</si>
  <si>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</si>
  <si>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</si>
  <si>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</si>
  <si>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</si>
  <si>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</si>
  <si>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</si>
  <si>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</si>
  <si>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</si>
  <si>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</si>
  <si>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</si>
  <si>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</si>
  <si>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</si>
  <si>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</si>
  <si>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</si>
  <si>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</si>
  <si>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</si>
  <si>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</si>
  <si>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</si>
  <si>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</si>
  <si>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</si>
  <si>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</si>
  <si>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</si>
  <si>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</si>
  <si>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</si>
  <si>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</si>
  <si>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</si>
  <si>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</si>
  <si>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</si>
  <si>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</si>
  <si>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</si>
  <si>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</si>
  <si>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</si>
  <si>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</si>
  <si>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</si>
  <si>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</si>
  <si>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</si>
  <si>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</si>
  <si>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</si>
  <si>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</si>
  <si>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</si>
  <si>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</si>
  <si>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</si>
  <si>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</si>
  <si>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</si>
  <si>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</si>
  <si>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</si>
  <si>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</si>
  <si>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</si>
  <si>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</si>
  <si>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</si>
  <si>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</si>
  <si>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</si>
  <si>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</si>
  <si>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</si>
  <si>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</si>
  <si>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</si>
  <si>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</si>
  <si>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</si>
  <si>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</si>
  <si>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</si>
  <si>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</si>
  <si>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</si>
  <si>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</si>
  <si>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</si>
  <si>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</si>
  <si>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</si>
  <si>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</si>
  <si>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</si>
  <si>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</si>
  <si>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</si>
  <si>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</si>
  <si>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</si>
  <si>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</si>
  <si>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</si>
  <si>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</si>
  <si>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</si>
  <si>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</si>
  <si>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</si>
  <si>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</si>
  <si>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</si>
  <si>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</si>
  <si>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</si>
  <si>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</si>
  <si>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</si>
  <si>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</si>
  <si>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</si>
  <si>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</si>
  <si>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</si>
  <si>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</si>
  <si>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</si>
  <si>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</si>
  <si>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</si>
  <si>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</si>
  <si>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</si>
  <si>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</si>
  <si>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</si>
  <si>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</si>
  <si>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</si>
  <si>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</si>
  <si>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</si>
  <si>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</si>
  <si>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</si>
  <si>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</si>
  <si>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</si>
  <si>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</si>
  <si>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</si>
  <si>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</si>
  <si>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</si>
  <si>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</si>
  <si>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</si>
  <si>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</si>
  <si>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</si>
  <si>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</si>
  <si>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</si>
  <si>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</si>
  <si>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</si>
  <si>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</si>
  <si>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</si>
  <si>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</si>
  <si>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</si>
  <si>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</si>
  <si>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</si>
  <si>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</si>
  <si>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</si>
  <si>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</si>
  <si>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</si>
  <si>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</si>
  <si>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</si>
  <si>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</si>
  <si>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</si>
  <si>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</si>
  <si>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</si>
  <si>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</si>
  <si>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</si>
  <si>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</si>
  <si>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</si>
  <si>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</si>
  <si>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</si>
  <si>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</si>
  <si>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</si>
  <si>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</si>
  <si>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</si>
  <si>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</si>
  <si>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</si>
  <si>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</si>
  <si>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</si>
  <si>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</si>
  <si>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</si>
  <si>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</si>
  <si>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</si>
  <si>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</si>
  <si>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</si>
  <si>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</si>
  <si>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</si>
  <si>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</si>
  <si>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</si>
  <si>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</si>
  <si>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</si>
  <si>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</si>
  <si>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</si>
  <si>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</si>
  <si>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</si>
  <si>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</si>
  <si>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</si>
  <si>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</si>
  <si>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</si>
  <si>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</si>
  <si>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</si>
  <si>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</si>
  <si>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</si>
  <si>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</si>
  <si>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</si>
  <si>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</si>
  <si>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</si>
  <si>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</si>
  <si>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</si>
  <si>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</si>
  <si>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</si>
  <si>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</si>
  <si>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</si>
  <si>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</si>
  <si>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</si>
  <si>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</si>
  <si>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</si>
  <si>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</si>
  <si>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</si>
  <si>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</si>
  <si>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</si>
  <si>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</si>
  <si>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</si>
  <si>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</si>
  <si>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</si>
  <si>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</si>
  <si>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</si>
  <si>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</si>
  <si>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</si>
  <si>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</si>
  <si>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</si>
  <si>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</si>
  <si>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</si>
  <si>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</si>
  <si>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</si>
  <si>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</si>
  <si>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</si>
  <si>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</si>
  <si>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</si>
  <si>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</si>
  <si>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</si>
  <si>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</si>
  <si>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</si>
  <si>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</si>
  <si>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</si>
  <si>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</si>
  <si>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</si>
  <si>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</si>
  <si>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</si>
  <si>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</si>
  <si>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</si>
  <si>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</si>
  <si>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</si>
  <si>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</si>
  <si>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</si>
  <si>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</si>
  <si>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</si>
  <si>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</si>
  <si>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</si>
  <si>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</si>
  <si>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</si>
  <si>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</si>
  <si>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</si>
  <si>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</si>
  <si>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</si>
  <si>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</si>
  <si>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</si>
  <si>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</si>
  <si>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</si>
  <si>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</si>
  <si>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</si>
  <si>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</si>
  <si>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</si>
  <si>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</si>
  <si>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</si>
  <si>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</si>
  <si>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</si>
  <si>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</si>
  <si>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</si>
  <si>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</si>
  <si>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</si>
  <si>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</si>
  <si>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</si>
  <si>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</si>
  <si>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</si>
  <si>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</si>
  <si>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</si>
  <si>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</si>
  <si>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</si>
  <si>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</si>
  <si>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</si>
  <si>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</si>
  <si>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</si>
  <si>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</si>
  <si>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</si>
  <si>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</si>
  <si>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</si>
  <si>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</si>
  <si>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</si>
  <si>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</si>
  <si>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</si>
  <si>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</si>
  <si>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</si>
  <si>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</si>
  <si>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</si>
  <si>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</si>
  <si>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</si>
  <si>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</si>
  <si>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</si>
  <si>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</si>
  <si>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</si>
  <si>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</si>
  <si>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</si>
  <si>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</si>
  <si>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</si>
  <si>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</si>
  <si>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</si>
  <si>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</si>
  <si>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</si>
  <si>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</si>
  <si>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</si>
  <si>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</si>
  <si>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</si>
  <si>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</si>
  <si>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</si>
  <si>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</si>
  <si>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</si>
  <si>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</si>
  <si>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</si>
  <si>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</si>
  <si>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</si>
  <si>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</si>
  <si>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</si>
  <si>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</si>
  <si>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</si>
  <si>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</si>
  <si>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</si>
  <si>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</si>
  <si>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</si>
  <si>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</si>
  <si>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</si>
  <si>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</si>
  <si>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</si>
  <si>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</si>
  <si>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</si>
  <si>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</si>
  <si>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</si>
  <si>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</si>
  <si>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</si>
  <si>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</si>
  <si>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</si>
  <si>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</si>
  <si>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</si>
  <si>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</si>
  <si>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</si>
  <si>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</si>
  <si>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</si>
  <si>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</si>
  <si>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</si>
  <si>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</si>
  <si>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</si>
  <si>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</si>
  <si>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</si>
  <si>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</si>
  <si>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</si>
  <si>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</si>
  <si>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</si>
  <si>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</si>
  <si>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</si>
  <si>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</si>
  <si>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</si>
  <si>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</si>
  <si>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</si>
  <si>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</si>
  <si>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</si>
  <si>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</si>
  <si>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</si>
  <si>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</si>
  <si>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</si>
  <si>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</si>
  <si>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</si>
  <si>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</si>
  <si>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</si>
  <si>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</si>
  <si>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</si>
  <si>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</si>
  <si>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</si>
  <si>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</si>
  <si>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</si>
  <si>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</si>
  <si>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</si>
  <si>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</si>
  <si>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</si>
  <si>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</si>
  <si>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</si>
  <si>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</si>
  <si>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</si>
  <si>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</si>
  <si>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</si>
  <si>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</si>
  <si>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</si>
  <si>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</si>
  <si>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</si>
  <si>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</si>
  <si>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</si>
  <si>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</si>
  <si>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</si>
  <si>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</si>
  <si>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</si>
  <si>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</si>
  <si>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</si>
  <si>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</si>
  <si>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</si>
  <si>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</si>
  <si>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</si>
  <si>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</si>
  <si>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</si>
  <si>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</si>
  <si>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</si>
  <si>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</si>
  <si>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</si>
  <si>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</si>
  <si>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</si>
  <si>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</si>
  <si>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</si>
  <si>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</si>
  <si>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</si>
  <si>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</si>
  <si>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</si>
  <si>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</si>
  <si>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</si>
  <si>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</si>
  <si>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</si>
  <si>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</si>
  <si>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</si>
  <si>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</si>
  <si>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</si>
  <si>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</si>
  <si>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</si>
  <si>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</si>
  <si>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</si>
  <si>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</si>
  <si>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</si>
  <si>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</si>
  <si>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</si>
  <si>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</si>
  <si>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</si>
  <si>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</si>
  <si>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</si>
  <si>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</si>
  <si>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</si>
  <si>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</si>
  <si>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</si>
  <si>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</si>
  <si>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</si>
  <si>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</si>
  <si>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</si>
  <si>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</si>
  <si>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</si>
  <si>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</si>
  <si>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</si>
  <si>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</si>
  <si>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</si>
  <si>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</si>
  <si>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</si>
  <si>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</si>
  <si>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</si>
  <si>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</si>
  <si>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</si>
  <si>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</si>
  <si>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</si>
  <si>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</si>
  <si>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</si>
  <si>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</si>
  <si>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</si>
  <si>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</si>
  <si>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</si>
  <si>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</si>
  <si>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</si>
  <si>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</si>
  <si>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</si>
  <si>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</si>
  <si>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</si>
  <si>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</si>
  <si>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</si>
  <si>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</si>
  <si>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</si>
  <si>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</si>
  <si>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</si>
  <si>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</si>
  <si>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</si>
  <si>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</si>
  <si>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</si>
  <si>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</si>
  <si>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</si>
  <si>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</si>
  <si>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</si>
  <si>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</si>
  <si>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</si>
  <si>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</si>
  <si>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</si>
  <si>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</si>
  <si>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</si>
  <si>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</si>
  <si>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</si>
  <si>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</si>
  <si>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</si>
  <si>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</si>
  <si>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</si>
  <si>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</si>
  <si>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</si>
  <si>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</si>
  <si>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</si>
  <si>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</si>
  <si>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</si>
  <si>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</si>
  <si>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</si>
  <si>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</si>
  <si>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</si>
  <si>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</si>
  <si>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</si>
  <si>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</si>
  <si>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</si>
  <si>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</si>
  <si>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</si>
  <si>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</si>
  <si>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</si>
  <si>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</si>
  <si>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</si>
  <si>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</si>
  <si>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</si>
  <si>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</si>
  <si>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</si>
  <si>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</si>
  <si>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</si>
  <si>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</si>
  <si>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</si>
  <si>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</si>
  <si>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</si>
  <si>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</si>
  <si>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</si>
  <si>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</si>
  <si>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</si>
  <si>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</si>
  <si>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</si>
  <si>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</si>
  <si>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</si>
  <si>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</si>
  <si>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</si>
  <si>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</si>
  <si>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</si>
  <si>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</si>
  <si>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</si>
  <si>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</si>
  <si>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</si>
  <si>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</si>
  <si>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</si>
  <si>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</si>
  <si>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</si>
  <si>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</si>
  <si>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</si>
  <si>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</si>
  <si>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</si>
  <si>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</si>
  <si>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</si>
  <si>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</si>
  <si>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</si>
  <si>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</si>
  <si>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</si>
  <si>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</si>
  <si>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</si>
  <si>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</si>
  <si>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</si>
  <si>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</si>
  <si>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</si>
  <si>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</si>
  <si>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</si>
  <si>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</si>
  <si>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</si>
  <si>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</si>
  <si>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</si>
  <si>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</si>
  <si>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</si>
  <si>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</si>
  <si>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</si>
  <si>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</si>
  <si>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</si>
  <si>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</si>
  <si>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</si>
  <si>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</si>
  <si>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</si>
  <si>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</si>
  <si>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</si>
  <si>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</si>
  <si>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</si>
  <si>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</si>
  <si>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</si>
  <si>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</si>
  <si>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</si>
  <si>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</si>
  <si>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</si>
  <si>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</si>
  <si>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</si>
  <si>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</si>
  <si>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</si>
  <si>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</si>
  <si>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</si>
  <si>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</si>
  <si>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</si>
  <si>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</si>
  <si>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</si>
  <si>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</si>
  <si>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</si>
  <si>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</si>
  <si>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</si>
  <si>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</si>
  <si>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</si>
  <si>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</si>
  <si>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</si>
  <si>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</si>
  <si>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</si>
  <si>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</si>
  <si>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</si>
  <si>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</si>
  <si>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</si>
  <si>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</si>
  <si>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</si>
  <si>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</si>
  <si>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</si>
  <si>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</si>
  <si>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</si>
  <si>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</si>
  <si>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</si>
  <si>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</si>
  <si>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</si>
  <si>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</si>
  <si>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</si>
  <si>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</si>
  <si>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</si>
  <si>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</si>
  <si>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</si>
  <si>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</si>
  <si>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</si>
  <si>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</si>
  <si>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</si>
  <si>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</si>
  <si>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</si>
  <si>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</si>
  <si>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</si>
  <si>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</si>
  <si>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</si>
  <si>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</si>
  <si>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</si>
  <si>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</si>
  <si>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</si>
  <si>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</si>
  <si>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</si>
  <si>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</si>
  <si>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</si>
  <si>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</si>
  <si>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</si>
  <si>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</si>
  <si>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</si>
  <si>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</si>
  <si>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</si>
  <si>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</si>
  <si>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</si>
  <si>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</si>
  <si>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</si>
  <si>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</si>
  <si>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</si>
  <si>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</si>
  <si>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</si>
  <si>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</si>
  <si>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</si>
  <si>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</si>
  <si>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</si>
  <si>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</si>
  <si>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</si>
  <si>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</si>
  <si>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</si>
  <si>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</si>
  <si>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</si>
  <si>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</si>
  <si>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</si>
  <si>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</si>
  <si>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</si>
  <si>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</si>
  <si>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</si>
  <si>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</si>
  <si>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</si>
  <si>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</si>
  <si>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</si>
  <si>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</si>
  <si>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</si>
  <si>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</si>
  <si>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</si>
  <si>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</si>
  <si>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</si>
  <si>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</si>
  <si>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</si>
  <si>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</si>
  <si>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</si>
  <si>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</si>
  <si>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</si>
  <si>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</si>
  <si>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</si>
  <si>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</si>
  <si>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</si>
  <si>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</si>
  <si>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</si>
  <si>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</si>
  <si>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</si>
  <si>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</si>
  <si>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</si>
  <si>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</si>
  <si>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</si>
  <si>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</si>
  <si>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</si>
  <si>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</si>
  <si>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</si>
  <si>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</si>
  <si>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</si>
  <si>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</si>
  <si>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</si>
  <si>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</si>
  <si>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</si>
  <si>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</si>
  <si>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</si>
  <si>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</si>
  <si>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</si>
  <si>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</si>
  <si>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</si>
  <si>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</si>
  <si>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</si>
  <si>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</si>
  <si>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</si>
  <si>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</si>
  <si>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</si>
  <si>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</si>
  <si>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</si>
  <si>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</si>
  <si>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</si>
  <si>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</si>
  <si>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</si>
  <si>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</si>
  <si>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</si>
  <si>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</si>
  <si>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</si>
  <si>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</si>
  <si>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</si>
  <si>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</si>
  <si>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</si>
  <si>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</si>
  <si>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</si>
  <si>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</si>
  <si>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</si>
  <si>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</si>
  <si>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</si>
  <si>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</si>
  <si>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</si>
  <si>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</si>
  <si>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</si>
  <si>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</si>
  <si>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</si>
  <si>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</si>
  <si>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</si>
  <si>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</si>
  <si>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</si>
  <si>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</si>
  <si>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</si>
  <si>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</si>
  <si>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</si>
  <si>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</si>
  <si>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</si>
  <si>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</si>
  <si>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</si>
  <si>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</si>
  <si>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</si>
  <si>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</si>
  <si>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</si>
  <si>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</si>
  <si>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</si>
  <si>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</si>
  <si>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</si>
  <si>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</si>
  <si>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</si>
  <si>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</si>
  <si>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</si>
  <si>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</si>
  <si>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</si>
  <si>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</si>
  <si>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</si>
  <si>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</si>
  <si>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</si>
  <si>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</si>
  <si>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</si>
  <si>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</si>
  <si>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</si>
  <si>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</si>
  <si>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</si>
  <si>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</si>
  <si>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</si>
  <si>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</si>
  <si>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</si>
  <si>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</si>
  <si>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</si>
  <si>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</si>
  <si>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</si>
  <si>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</si>
  <si>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</si>
  <si>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</si>
  <si>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</si>
  <si>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</si>
  <si>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</si>
  <si>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</si>
  <si>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</si>
  <si>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</si>
  <si>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</si>
  <si>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</si>
  <si>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</si>
  <si>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</si>
  <si>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</si>
  <si>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</si>
  <si>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</si>
  <si>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</si>
  <si>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</si>
  <si>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</si>
  <si>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</si>
  <si>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</si>
  <si>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</si>
  <si>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</si>
  <si>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</si>
  <si>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</si>
  <si>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</si>
  <si>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</si>
  <si>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</si>
  <si>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</si>
  <si>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</si>
  <si>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</si>
  <si>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</si>
  <si>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</si>
  <si>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</si>
  <si>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</si>
  <si>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</si>
  <si>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</si>
  <si>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</si>
  <si>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</si>
  <si>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</si>
  <si>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</si>
  <si>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</si>
  <si>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</si>
  <si>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</si>
  <si>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</si>
  <si>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</si>
  <si>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</si>
  <si>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</si>
  <si>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</si>
  <si>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</si>
  <si>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</si>
  <si>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</si>
  <si>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</si>
  <si>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</si>
  <si>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</si>
  <si>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</si>
  <si>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</si>
  <si>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</si>
  <si>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</si>
  <si>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</si>
  <si>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</si>
  <si>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</si>
  <si>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</si>
  <si>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</si>
  <si>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</si>
  <si>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</si>
  <si>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</si>
  <si>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</si>
  <si>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</si>
  <si>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</si>
  <si>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</si>
  <si>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</si>
  <si>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</si>
  <si>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</si>
  <si>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</si>
  <si>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</si>
  <si>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</si>
  <si>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</si>
  <si>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</si>
  <si>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</si>
  <si>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</si>
  <si>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</si>
  <si>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</si>
  <si>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</si>
  <si>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</si>
  <si>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</si>
  <si>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</si>
  <si>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</si>
  <si>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</si>
  <si>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</si>
  <si>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</si>
  <si>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</si>
  <si>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</si>
  <si>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</si>
  <si>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</si>
  <si>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</si>
  <si>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</si>
  <si>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</si>
  <si>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</si>
  <si>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</si>
  <si>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</si>
  <si>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</si>
  <si>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</si>
  <si>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</si>
  <si>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</si>
  <si>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</si>
  <si>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</si>
  <si>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</si>
  <si>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</si>
  <si>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</si>
  <si>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</si>
  <si>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</si>
  <si>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</si>
  <si>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</si>
  <si>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</si>
  <si>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</si>
  <si>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</si>
  <si>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</si>
  <si>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</si>
  <si>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</si>
  <si>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</si>
  <si>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</si>
  <si>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</si>
  <si>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</si>
  <si>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</si>
  <si>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</si>
  <si>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</si>
  <si>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</si>
  <si>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</si>
  <si>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</si>
  <si>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</si>
  <si>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</si>
  <si>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</si>
  <si>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</si>
  <si>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</si>
  <si>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</si>
  <si>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</si>
  <si>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</si>
  <si>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</si>
  <si>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</si>
  <si>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</si>
  <si>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</si>
  <si>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</si>
  <si>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</si>
  <si>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</si>
  <si>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</si>
  <si>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</si>
  <si>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</si>
  <si>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</si>
  <si>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</si>
  <si>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</si>
  <si>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</si>
  <si>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</si>
  <si>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</si>
  <si>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</si>
  <si>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</si>
  <si>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</si>
  <si>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</si>
  <si>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</si>
  <si>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</si>
  <si>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</si>
  <si>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</si>
  <si>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</si>
  <si>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</si>
  <si>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</si>
  <si>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</si>
  <si>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</si>
  <si>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</si>
  <si>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</si>
  <si>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</si>
  <si>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</si>
  <si>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</si>
  <si>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</si>
  <si>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</si>
  <si>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</si>
  <si>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</si>
  <si>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</si>
  <si>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</si>
  <si>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</si>
  <si>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</si>
  <si>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</si>
  <si>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</si>
  <si>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</si>
  <si>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</si>
  <si>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</si>
  <si>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</si>
  <si>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</si>
  <si>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</si>
  <si>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</si>
  <si>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</si>
  <si>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</si>
  <si>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</si>
  <si>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</si>
  <si>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</si>
  <si>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</si>
  <si>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</si>
  <si>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</si>
  <si>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</si>
  <si>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</si>
  <si>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</si>
  <si>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</si>
  <si>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</si>
  <si>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</si>
  <si>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</si>
  <si>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</si>
  <si>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</si>
  <si>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</si>
  <si>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</si>
  <si>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</si>
  <si>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</si>
  <si>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</si>
  <si>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</si>
  <si>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</si>
  <si>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</si>
  <si>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</si>
  <si>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</si>
  <si>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</si>
  <si>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</si>
  <si>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</si>
  <si>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</si>
  <si>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</si>
  <si>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</si>
  <si>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</si>
  <si>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</si>
  <si>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</si>
  <si>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</si>
  <si>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</si>
  <si>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</si>
  <si>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</si>
  <si>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</si>
  <si>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</si>
  <si>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</si>
  <si>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</si>
  <si>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</si>
  <si>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</si>
  <si>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</si>
  <si>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</si>
  <si>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</si>
  <si>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</si>
  <si>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</si>
  <si>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</si>
  <si>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</si>
  <si>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</si>
  <si>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</si>
  <si>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</si>
  <si>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</si>
  <si>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</si>
  <si>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</si>
  <si>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</si>
  <si>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</si>
  <si>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</si>
  <si>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</si>
  <si>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</si>
  <si>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</si>
  <si>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</si>
  <si>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</si>
  <si>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</si>
  <si>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</si>
  <si>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</si>
  <si>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</si>
  <si>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</si>
  <si>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</si>
  <si>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</si>
  <si>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</si>
  <si>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</si>
  <si>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</si>
  <si>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</si>
  <si>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</si>
  <si>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</si>
  <si>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</si>
  <si>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</si>
  <si>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</si>
  <si>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</si>
  <si>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</si>
  <si>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</si>
  <si>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</si>
  <si>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</si>
  <si>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</si>
  <si>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</si>
  <si>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</si>
  <si>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</si>
  <si>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</si>
  <si>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</si>
  <si>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</si>
  <si>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</si>
  <si>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</si>
  <si>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</si>
  <si>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</si>
  <si>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</si>
  <si>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</si>
  <si>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</si>
  <si>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</si>
  <si>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</si>
  <si>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</si>
  <si>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</si>
  <si>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</si>
  <si>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</si>
  <si>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</si>
  <si>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</si>
  <si>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</si>
  <si>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</si>
  <si>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</si>
  <si>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</si>
  <si>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</si>
  <si>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</si>
  <si>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</si>
  <si>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</si>
  <si>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</si>
  <si>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</si>
  <si>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</si>
  <si>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</si>
  <si>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</si>
  <si>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</si>
  <si>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</si>
  <si>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</si>
  <si>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</si>
  <si>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</si>
  <si>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</si>
  <si>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</si>
  <si>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</si>
  <si>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</si>
  <si>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</si>
  <si>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</si>
  <si>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</si>
  <si>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</si>
  <si>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</si>
  <si>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</si>
  <si>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</si>
  <si>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</si>
  <si>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</si>
  <si>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</si>
  <si>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</si>
  <si>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</si>
  <si>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</si>
  <si>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</si>
  <si>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</si>
  <si>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</si>
  <si>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</si>
  <si>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</si>
  <si>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</si>
  <si>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</si>
  <si>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</si>
  <si>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</si>
  <si>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</si>
  <si>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</si>
  <si>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</si>
  <si>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</si>
  <si>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</si>
  <si>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</si>
  <si>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</si>
  <si>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</si>
  <si>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</si>
  <si>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</si>
  <si>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</si>
  <si>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</si>
  <si>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</si>
  <si>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</si>
  <si>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</si>
  <si>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</si>
  <si>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</si>
  <si>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</si>
  <si>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</si>
  <si>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</si>
  <si>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</si>
  <si>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</si>
  <si>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</si>
  <si>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</si>
  <si>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</si>
  <si>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</si>
  <si>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</si>
  <si>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</si>
  <si>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</si>
  <si>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</si>
  <si>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</si>
  <si>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</si>
  <si>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</si>
  <si>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</si>
  <si>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</si>
  <si>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</si>
  <si>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</si>
  <si>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</si>
  <si>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</si>
  <si>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</si>
  <si>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</si>
  <si>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</si>
  <si>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</si>
  <si>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</si>
  <si>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</si>
  <si>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</si>
  <si>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</si>
  <si>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</si>
  <si>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</si>
  <si>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</si>
  <si>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</si>
  <si>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</si>
  <si>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</si>
  <si>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</si>
  <si>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</si>
  <si>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</si>
  <si>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</si>
  <si>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</si>
  <si>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</si>
  <si>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</si>
  <si>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</si>
  <si>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</si>
  <si>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</si>
  <si>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</si>
  <si>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</si>
  <si>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</si>
  <si>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</si>
  <si>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</si>
  <si>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</si>
  <si>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</si>
  <si>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</si>
  <si>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</si>
  <si>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</si>
  <si>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</si>
  <si>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</si>
  <si>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</si>
  <si>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</si>
  <si>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</si>
  <si>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</si>
  <si>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</si>
  <si>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</si>
  <si>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</si>
  <si>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</si>
  <si>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</si>
  <si>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</si>
  <si>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</si>
  <si>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</si>
  <si>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</si>
  <si>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</si>
  <si>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</si>
  <si>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</si>
  <si>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</si>
  <si>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</si>
  <si>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</si>
  <si>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</si>
  <si>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</si>
  <si>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</si>
  <si>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</si>
  <si>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</si>
  <si>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</si>
  <si>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</si>
  <si>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</si>
  <si>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</si>
  <si>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</si>
  <si>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</si>
  <si>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</si>
  <si>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</si>
  <si>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</si>
  <si>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</si>
  <si>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</si>
  <si>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</si>
  <si>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</si>
  <si>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</si>
  <si>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</si>
  <si>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</si>
  <si>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</si>
  <si>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</si>
  <si>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</si>
  <si>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</si>
  <si>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</si>
  <si>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</si>
  <si>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</si>
  <si>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</si>
  <si>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</si>
  <si>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</si>
  <si>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</si>
  <si>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</si>
  <si>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</si>
  <si>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</si>
  <si>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</si>
  <si>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</si>
  <si>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</si>
  <si>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</si>
  <si>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</si>
  <si>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</si>
  <si>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</si>
  <si>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</si>
  <si>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</si>
  <si>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</si>
  <si>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</si>
  <si>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</si>
  <si>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</si>
  <si>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</si>
  <si>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</si>
  <si>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</si>
  <si>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</si>
  <si>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</si>
  <si>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</si>
  <si>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</si>
  <si>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</si>
  <si>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</si>
  <si>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</si>
  <si>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</si>
  <si>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</si>
  <si>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</si>
  <si>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</si>
  <si>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</si>
  <si>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</si>
  <si>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</si>
  <si>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</si>
  <si>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</si>
  <si>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</si>
  <si>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</si>
  <si>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</si>
  <si>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</si>
  <si>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</si>
  <si>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</si>
  <si>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</si>
  <si>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</si>
  <si>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</si>
  <si>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</si>
  <si>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</si>
  <si>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</si>
  <si>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</si>
  <si>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</si>
  <si>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</si>
  <si>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</si>
  <si>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</si>
  <si>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</si>
  <si>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</si>
  <si>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</si>
  <si>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</si>
  <si>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</si>
  <si>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</si>
  <si>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</si>
  <si>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</si>
  <si>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</si>
  <si>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</si>
  <si>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</si>
  <si>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</si>
  <si>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</si>
  <si>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</si>
  <si>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</si>
  <si>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</si>
  <si>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</si>
  <si>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</si>
  <si>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</si>
  <si>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</si>
  <si>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</si>
  <si>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</si>
  <si>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</si>
  <si>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</si>
  <si>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</si>
  <si>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</si>
  <si>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</si>
  <si>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</si>
  <si>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</si>
  <si>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</si>
  <si>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</si>
  <si>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</si>
  <si>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</si>
  <si>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</si>
  <si>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</si>
  <si>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</si>
  <si>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</si>
  <si>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</si>
  <si>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</si>
  <si>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</si>
  <si>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</si>
  <si>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</si>
  <si>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</si>
  <si>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</si>
  <si>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</si>
  <si>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</si>
  <si>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</si>
  <si>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</si>
  <si>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</si>
  <si>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</si>
  <si>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</si>
  <si>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</si>
  <si>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</si>
  <si>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</si>
  <si>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</si>
  <si>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</si>
  <si>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</si>
  <si>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</si>
  <si>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</si>
  <si>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</si>
  <si>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</si>
  <si>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</si>
  <si>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</si>
  <si>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</si>
  <si>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</si>
  <si>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</si>
  <si>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</si>
  <si>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</si>
  <si>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</si>
  <si>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</si>
  <si>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</si>
  <si>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</si>
  <si>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</si>
  <si>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</si>
  <si>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</si>
  <si>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</si>
  <si>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</si>
  <si>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</si>
  <si>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</si>
  <si>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</si>
  <si>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</si>
  <si>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</si>
  <si>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</si>
  <si>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</si>
  <si>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</si>
  <si>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</si>
  <si>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</si>
  <si>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</si>
  <si>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</si>
  <si>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</si>
  <si>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</si>
  <si>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</si>
  <si>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</si>
  <si>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</si>
  <si>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</si>
  <si>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</si>
  <si>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</si>
  <si>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</si>
  <si>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</si>
  <si>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</si>
  <si>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</si>
  <si>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</si>
  <si>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</si>
  <si>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</si>
  <si>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</si>
  <si>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</si>
  <si>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</si>
  <si>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</si>
  <si>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</si>
  <si>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</si>
  <si>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</si>
  <si>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</si>
  <si>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</si>
  <si>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</si>
  <si>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</si>
  <si>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</si>
  <si>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</si>
  <si>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</si>
  <si>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</si>
  <si>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</si>
  <si>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</si>
  <si>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</si>
  <si>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</si>
  <si>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</si>
  <si>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</si>
  <si>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</si>
  <si>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</si>
  <si>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</si>
  <si>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</si>
  <si>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</si>
  <si>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</si>
  <si>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</si>
  <si>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</si>
  <si>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</si>
  <si>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</si>
  <si>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</si>
  <si>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</si>
  <si>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</si>
  <si>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</si>
  <si>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</si>
  <si>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</si>
  <si>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</si>
  <si>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</si>
  <si>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</si>
  <si>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</si>
  <si>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</si>
  <si>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</si>
  <si>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</si>
  <si>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</si>
  <si>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</si>
  <si>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</si>
  <si>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</si>
  <si>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</si>
  <si>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</si>
  <si>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</si>
  <si>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</si>
  <si>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</si>
  <si>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</si>
  <si>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</si>
  <si>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</si>
  <si>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</si>
  <si>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</si>
  <si>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</si>
  <si>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</si>
  <si>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</si>
  <si>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</si>
  <si>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</si>
  <si>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</si>
  <si>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</si>
  <si>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</si>
  <si>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</si>
  <si>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</si>
  <si>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</si>
  <si>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</si>
  <si>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</si>
  <si>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</si>
  <si>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</si>
  <si>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</si>
  <si>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</si>
  <si>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</si>
  <si>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</si>
  <si>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</si>
  <si>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</si>
  <si>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</si>
  <si>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</si>
  <si>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</si>
  <si>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</si>
  <si>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</si>
  <si>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</si>
  <si>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</si>
  <si>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</si>
  <si>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</si>
  <si>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</si>
  <si>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</si>
  <si>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</si>
  <si>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</si>
  <si>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</si>
  <si>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</si>
  <si>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</si>
  <si>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</si>
  <si>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</si>
  <si>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</si>
  <si>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</si>
  <si>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</si>
  <si>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</si>
  <si>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</si>
  <si>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</si>
  <si>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</si>
  <si>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</si>
  <si>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</si>
  <si>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</si>
  <si>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</si>
  <si>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</si>
  <si>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</si>
  <si>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</si>
  <si>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</si>
  <si>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</si>
  <si>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</si>
  <si>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</si>
  <si>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</si>
  <si>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</si>
  <si>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</si>
  <si>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</si>
  <si>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</si>
  <si>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</si>
  <si>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</si>
  <si>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</si>
  <si>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</si>
  <si>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</si>
  <si>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</si>
  <si>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</si>
  <si>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</si>
  <si>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</si>
  <si>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</si>
  <si>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</si>
  <si>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</si>
  <si>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</si>
  <si>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</si>
  <si>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</si>
  <si>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</si>
  <si>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</si>
  <si>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</si>
  <si>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</si>
  <si>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</si>
  <si>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</si>
  <si>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</si>
  <si>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</si>
  <si>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</si>
  <si>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</si>
  <si>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</si>
  <si>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</si>
  <si>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</si>
  <si>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</si>
  <si>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</si>
  <si>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</si>
  <si>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</si>
  <si>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</si>
  <si>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</si>
  <si>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</si>
  <si>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</si>
  <si>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</si>
  <si>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</si>
  <si>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</si>
  <si>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</si>
  <si>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</si>
  <si>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</si>
  <si>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</si>
  <si>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</si>
  <si>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</si>
  <si>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</si>
  <si>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</si>
  <si>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</si>
  <si>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</si>
  <si>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</si>
  <si>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</si>
  <si>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</si>
  <si>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</si>
  <si>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</si>
  <si>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</si>
  <si>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</si>
  <si>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</si>
  <si>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</si>
  <si>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</si>
  <si>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</si>
  <si>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</si>
  <si>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</si>
  <si>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</si>
  <si>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</si>
  <si>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</si>
  <si>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</si>
  <si>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</si>
  <si>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</si>
  <si>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</si>
  <si>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</si>
  <si>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</si>
  <si>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</si>
  <si>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</si>
  <si>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</si>
  <si>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</si>
  <si>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</si>
  <si>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</si>
  <si>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</si>
  <si>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</si>
  <si>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</si>
  <si>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</si>
  <si>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</si>
  <si>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</si>
  <si>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</si>
  <si>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</si>
  <si>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</si>
  <si>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</si>
  <si>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</si>
  <si>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</si>
  <si>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</si>
  <si>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</si>
  <si>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</si>
  <si>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</si>
  <si>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</si>
  <si>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</si>
  <si>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</si>
  <si>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</si>
  <si>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</si>
  <si>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</si>
  <si>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</si>
  <si>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</si>
  <si>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</si>
  <si>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</si>
  <si>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</si>
  <si>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</si>
  <si>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</si>
  <si>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</si>
  <si>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</si>
  <si>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</si>
  <si>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</si>
  <si>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</si>
  <si>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</si>
  <si>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</si>
  <si>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</si>
  <si>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</si>
  <si>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</si>
  <si>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</si>
  <si>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</si>
  <si>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</si>
  <si>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</si>
  <si>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</si>
  <si>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</si>
  <si>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</si>
  <si>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</si>
  <si>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</si>
  <si>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</si>
  <si>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</si>
  <si>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</si>
  <si>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</si>
  <si>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</si>
  <si>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</si>
  <si>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</si>
  <si>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</si>
  <si>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</si>
  <si>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</si>
  <si>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</si>
  <si>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</si>
  <si>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</si>
  <si>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</si>
  <si>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</si>
  <si>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</si>
  <si>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</si>
  <si>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</si>
  <si>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</si>
  <si>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</si>
  <si>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</si>
  <si>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</si>
  <si>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</si>
  <si>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</si>
  <si>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</si>
  <si>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</si>
  <si>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</si>
  <si>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</si>
  <si>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</si>
  <si>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</si>
  <si>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</si>
  <si>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</si>
  <si>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</si>
  <si>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</si>
  <si>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</si>
  <si>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</si>
  <si>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</si>
  <si>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</si>
  <si>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</si>
  <si>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</si>
  <si>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</si>
  <si>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</si>
  <si>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</si>
  <si>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</si>
  <si>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</si>
  <si>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</si>
  <si>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</si>
  <si>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</si>
  <si>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</si>
  <si>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</si>
  <si>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</si>
  <si>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</si>
  <si>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</si>
  <si>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</si>
  <si>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</si>
  <si>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</si>
  <si>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</si>
  <si>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</si>
  <si>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</si>
  <si>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</si>
  <si>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</si>
  <si>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</si>
  <si>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</si>
  <si>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</si>
  <si>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</si>
  <si>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</si>
  <si>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</si>
  <si>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</si>
  <si>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</si>
  <si>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</si>
  <si>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</si>
  <si>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</si>
  <si>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</si>
  <si>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</si>
  <si>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</si>
  <si>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</si>
  <si>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</si>
  <si>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</si>
  <si>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</si>
  <si>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</si>
  <si>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</si>
  <si>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</si>
  <si>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</si>
  <si>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</si>
  <si>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</si>
  <si>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</si>
  <si>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</si>
  <si>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</si>
  <si>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</si>
  <si>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</si>
  <si>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</si>
  <si>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</si>
  <si>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</si>
  <si>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</si>
  <si>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</si>
  <si>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</si>
  <si>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</si>
  <si>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</si>
  <si>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</si>
  <si>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</si>
  <si>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</si>
  <si>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</si>
  <si>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</si>
  <si>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</si>
  <si>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</si>
  <si>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</si>
  <si>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</si>
  <si>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</si>
  <si>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</si>
  <si>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</si>
  <si>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</si>
  <si>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</si>
  <si>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</si>
  <si>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</si>
  <si>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</si>
  <si>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</si>
  <si>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</si>
  <si>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</si>
  <si>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</si>
  <si>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</si>
  <si>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</si>
  <si>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</si>
  <si>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</si>
  <si>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</si>
  <si>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</si>
  <si>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</si>
  <si>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</si>
  <si>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</si>
  <si>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</si>
  <si>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</si>
  <si>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</si>
  <si>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</si>
  <si>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</si>
  <si>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</si>
  <si>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</si>
  <si>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</si>
  <si>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</si>
  <si>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</si>
  <si>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</si>
  <si>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</si>
  <si>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</si>
  <si>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</si>
  <si>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</si>
  <si>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</si>
  <si>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</si>
  <si>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</si>
  <si>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</si>
  <si>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</si>
  <si>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</si>
  <si>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</si>
  <si>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</si>
  <si>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</si>
  <si>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</si>
  <si>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</si>
  <si>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</si>
  <si>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</si>
  <si>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</si>
  <si>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</si>
  <si>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</si>
  <si>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</si>
  <si>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</si>
  <si>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</si>
  <si>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</si>
  <si>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</si>
  <si>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</si>
  <si>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</si>
  <si>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</si>
  <si>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</si>
  <si>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</si>
  <si>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</si>
  <si>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</si>
  <si>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</si>
  <si>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</si>
  <si>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</si>
  <si>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</si>
  <si>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</si>
  <si>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</si>
  <si>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</si>
  <si>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</si>
  <si>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</si>
  <si>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</si>
  <si>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</si>
  <si>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</si>
  <si>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</si>
  <si>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</si>
  <si>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</si>
  <si>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</si>
  <si>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</si>
  <si>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</si>
  <si>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</si>
  <si>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</si>
  <si>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</si>
  <si>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</si>
  <si>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</si>
  <si>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</si>
  <si>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</si>
  <si>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</si>
  <si>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</si>
  <si>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</si>
  <si>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</si>
  <si>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</si>
  <si>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</si>
  <si>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</si>
  <si>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</si>
  <si>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</si>
  <si>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</si>
  <si>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</si>
  <si>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</si>
  <si>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</si>
  <si>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</si>
  <si>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</si>
  <si>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</si>
  <si>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</si>
  <si>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</si>
  <si>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</si>
  <si>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</si>
  <si>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</si>
  <si>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</si>
  <si>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</si>
  <si>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</si>
  <si>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</si>
  <si>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</si>
  <si>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</si>
  <si>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</si>
  <si>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</si>
  <si>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</si>
  <si>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</si>
  <si>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</si>
  <si>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</si>
  <si>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</si>
  <si>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</si>
  <si>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</si>
  <si>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</si>
  <si>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</si>
  <si>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</si>
  <si>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</si>
  <si>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</si>
  <si>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</si>
  <si>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</si>
  <si>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</si>
  <si>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</si>
  <si>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</si>
  <si>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</si>
  <si>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</si>
  <si>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</si>
  <si>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</si>
  <si>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</si>
  <si>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</si>
  <si>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</si>
  <si>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</si>
  <si>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</si>
  <si>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</si>
  <si>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</si>
  <si>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</si>
  <si>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</si>
  <si>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</si>
  <si>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</si>
  <si>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</si>
  <si>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</si>
  <si>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</si>
  <si>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</si>
  <si>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</si>
  <si>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</si>
  <si>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</si>
  <si>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</si>
  <si>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</si>
  <si>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</si>
  <si>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</si>
  <si>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</si>
  <si>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</si>
  <si>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</si>
  <si>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</si>
  <si>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</si>
  <si>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</si>
  <si>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</si>
  <si>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</si>
  <si>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</si>
  <si>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</si>
  <si>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</si>
  <si>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</si>
  <si>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</si>
  <si>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</si>
  <si>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</si>
  <si>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</si>
  <si>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</si>
  <si>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</si>
  <si>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</si>
  <si>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</si>
  <si>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</si>
  <si>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</si>
  <si>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</si>
  <si>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</si>
  <si>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</si>
  <si>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</si>
  <si>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</si>
  <si>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</si>
  <si>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</si>
  <si>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</si>
  <si>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</si>
  <si>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</si>
  <si>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</si>
  <si>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</si>
  <si>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</si>
  <si>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</si>
  <si>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</si>
  <si>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</si>
  <si>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</si>
  <si>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</si>
  <si>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</si>
  <si>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</si>
  <si>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</si>
  <si>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</si>
  <si>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</si>
  <si>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</si>
  <si>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</si>
  <si>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</si>
  <si>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</si>
  <si>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</si>
  <si>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</si>
  <si>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</si>
  <si>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</si>
  <si>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</si>
  <si>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</si>
  <si>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</si>
  <si>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</si>
  <si>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</si>
  <si>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</si>
  <si>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</si>
  <si>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</si>
  <si>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</si>
  <si>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</si>
  <si>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</si>
  <si>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</si>
  <si>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</si>
  <si>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</si>
  <si>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</si>
  <si>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</si>
  <si>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</si>
  <si>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</si>
  <si>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</si>
  <si>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</si>
  <si>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</si>
  <si>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</si>
  <si>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</si>
  <si>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</si>
  <si>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</si>
  <si>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</si>
  <si>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</si>
  <si>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</si>
  <si>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</si>
  <si>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</si>
  <si>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</si>
  <si>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</si>
  <si>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</si>
  <si>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</si>
  <si>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</si>
  <si>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</si>
  <si>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</si>
  <si>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</si>
  <si>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</si>
  <si>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</si>
  <si>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</si>
  <si>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</si>
  <si>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</si>
  <si>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</si>
  <si>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</si>
  <si>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</si>
  <si>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</si>
  <si>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</si>
  <si>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</si>
  <si>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</si>
  <si>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</si>
  <si>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</si>
  <si>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</si>
  <si>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</si>
  <si>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</si>
  <si>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</si>
  <si>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</si>
  <si>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</si>
  <si>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</si>
  <si>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</si>
  <si>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</si>
  <si>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</si>
  <si>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</si>
  <si>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</si>
  <si>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</si>
  <si>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</si>
  <si>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</si>
  <si>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</si>
  <si>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</si>
  <si>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</si>
  <si>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</si>
  <si>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</si>
  <si>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</si>
  <si>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</si>
  <si>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</si>
  <si>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</si>
  <si>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</si>
  <si>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</si>
  <si>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</si>
  <si>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</si>
  <si>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</si>
  <si>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</si>
  <si>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</si>
  <si>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</si>
  <si>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</si>
  <si>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</si>
  <si>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</si>
  <si>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</si>
  <si>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</si>
  <si>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</si>
  <si>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</si>
  <si>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</si>
  <si>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</si>
  <si>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</si>
  <si>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</si>
  <si>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</si>
  <si>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</si>
  <si>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</si>
  <si>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</si>
  <si>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</si>
  <si>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</si>
  <si>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</si>
  <si>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</si>
  <si>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</si>
  <si>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</si>
  <si>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</si>
  <si>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</si>
  <si>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</si>
  <si>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</si>
  <si>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</si>
  <si>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</si>
  <si>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</si>
  <si>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</si>
  <si>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</si>
  <si>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</si>
  <si>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</si>
  <si>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</si>
  <si>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</si>
  <si>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</si>
  <si>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</si>
  <si>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</si>
  <si>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</si>
  <si>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</si>
  <si>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</si>
  <si>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</si>
  <si>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</si>
  <si>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</si>
  <si>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</si>
  <si>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</si>
  <si>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</si>
  <si>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</si>
  <si>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</si>
  <si>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</si>
  <si>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</si>
  <si>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</si>
  <si>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</si>
  <si>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</si>
  <si>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</si>
  <si>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</si>
  <si>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</si>
  <si>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</si>
  <si>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</si>
  <si>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</si>
  <si>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</si>
  <si>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</si>
  <si>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</si>
  <si>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</si>
  <si>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</si>
  <si>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</si>
  <si>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</si>
  <si>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</si>
  <si>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</si>
  <si>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</si>
  <si>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</si>
  <si>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</si>
  <si>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</si>
  <si>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</si>
  <si>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</si>
  <si>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</si>
  <si>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</si>
  <si>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</si>
  <si>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</si>
  <si>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</si>
  <si>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</si>
  <si>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</si>
  <si>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</si>
  <si>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</si>
  <si>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</si>
  <si>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</si>
  <si>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</si>
  <si>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</si>
  <si>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</si>
  <si>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</si>
  <si>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</si>
  <si>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</si>
  <si>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</si>
  <si>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</si>
  <si>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</si>
  <si>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</si>
  <si>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</si>
  <si>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</si>
  <si>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</si>
  <si>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</si>
  <si>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</si>
  <si>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</si>
  <si>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</si>
  <si>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</si>
  <si>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</si>
  <si>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</si>
  <si>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</si>
  <si>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</si>
  <si>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</si>
  <si>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</si>
  <si>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</si>
  <si>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</si>
  <si>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</si>
  <si>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</si>
  <si>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</si>
  <si>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</si>
  <si>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</si>
  <si>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</si>
  <si>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</si>
  <si>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</si>
  <si>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</si>
  <si>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</si>
  <si>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</si>
  <si>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</si>
  <si>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</si>
  <si>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</si>
  <si>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</si>
  <si>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</si>
  <si>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</si>
  <si>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</si>
  <si>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</si>
  <si>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</si>
  <si>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</si>
  <si>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</si>
  <si>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</si>
  <si>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</si>
  <si>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</si>
  <si>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</si>
  <si>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</si>
  <si>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</si>
  <si>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</si>
  <si>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</si>
  <si>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</si>
  <si>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</si>
  <si>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</si>
  <si>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</si>
  <si>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</si>
  <si>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</si>
  <si>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</si>
  <si>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</si>
  <si>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</si>
  <si>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</si>
  <si>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</si>
  <si>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</si>
  <si>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</si>
  <si>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</si>
  <si>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</si>
  <si>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</si>
  <si>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</si>
  <si>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</si>
  <si>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</si>
  <si>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</si>
  <si>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</si>
  <si>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</si>
  <si>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</si>
  <si>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</si>
  <si>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</si>
  <si>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</si>
  <si>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</si>
  <si>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</si>
  <si>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</si>
  <si>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</si>
  <si>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</si>
  <si>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</si>
  <si>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</si>
  <si>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</si>
  <si>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</si>
  <si>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</si>
  <si>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</si>
  <si>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</si>
  <si>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</si>
  <si>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</si>
  <si>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</si>
  <si>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</si>
  <si>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</si>
  <si>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</si>
  <si>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</si>
  <si>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</si>
  <si>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</si>
  <si>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</si>
  <si>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</si>
  <si>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</si>
  <si>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</si>
  <si>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</si>
  <si>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</si>
  <si>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</si>
  <si>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</si>
  <si>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</si>
  <si>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</si>
  <si>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</si>
  <si>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</si>
  <si>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</si>
  <si>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</si>
  <si>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</si>
  <si>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</si>
  <si>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</si>
  <si>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</si>
  <si>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</si>
  <si>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</si>
  <si>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</si>
  <si>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</si>
  <si>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</si>
  <si>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</si>
  <si>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</si>
  <si>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</si>
  <si>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</si>
  <si>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</si>
  <si>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</si>
  <si>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</si>
  <si>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</si>
  <si>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</si>
  <si>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</si>
  <si>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</si>
  <si>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</si>
  <si>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</si>
  <si>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</si>
  <si>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</si>
  <si>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</si>
  <si>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</si>
  <si>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</si>
  <si>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</si>
  <si>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</si>
  <si>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</si>
  <si>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</si>
  <si>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</si>
  <si>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</si>
  <si>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</si>
  <si>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</si>
  <si>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</si>
  <si>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</si>
  <si>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</si>
  <si>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</si>
  <si>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</si>
  <si>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</si>
  <si>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</si>
  <si>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</si>
  <si>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</si>
  <si>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</si>
  <si>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</si>
  <si>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</si>
  <si>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</si>
  <si>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</si>
  <si>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</si>
  <si>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</si>
  <si>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</si>
  <si>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</si>
  <si>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</si>
  <si>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</si>
  <si>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</si>
  <si>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</si>
  <si>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</si>
  <si>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</si>
  <si>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</si>
  <si>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</si>
  <si>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</si>
  <si>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</si>
  <si>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</si>
  <si>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</si>
  <si>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</si>
  <si>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</si>
  <si>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</si>
  <si>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</si>
  <si>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</si>
  <si>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</si>
  <si>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</si>
  <si>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</si>
  <si>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</si>
  <si>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</si>
  <si>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</si>
  <si>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</si>
  <si>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</si>
  <si>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</si>
  <si>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</si>
  <si>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</si>
  <si>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</si>
  <si>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</si>
  <si>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</si>
  <si>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</si>
  <si>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</si>
  <si>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</si>
  <si>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</si>
  <si>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</si>
  <si>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</si>
  <si>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</si>
  <si>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</si>
  <si>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</si>
  <si>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</si>
  <si>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</si>
  <si>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</si>
  <si>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</si>
  <si>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</si>
  <si>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</si>
  <si>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</si>
  <si>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</si>
  <si>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</si>
  <si>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</si>
  <si>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</si>
  <si>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</si>
  <si>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</si>
  <si>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</si>
  <si>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</si>
  <si>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</si>
  <si>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</si>
  <si>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</si>
  <si>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</si>
  <si>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</si>
  <si>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</si>
  <si>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</si>
  <si>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</si>
  <si>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</si>
  <si>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</si>
  <si>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</si>
  <si>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</si>
  <si>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</si>
  <si>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</si>
  <si>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</si>
  <si>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</si>
  <si>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</si>
  <si>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</si>
  <si>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</si>
  <si>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</si>
  <si>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</si>
  <si>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</si>
  <si>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</si>
  <si>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</si>
  <si>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</si>
  <si>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</si>
  <si>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</si>
  <si>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</si>
  <si>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</si>
  <si>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</si>
  <si>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</si>
  <si>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</si>
  <si>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</si>
  <si>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</si>
  <si>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</si>
  <si>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</si>
  <si>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</si>
  <si>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</si>
  <si>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</si>
  <si>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</si>
  <si>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</si>
  <si>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</si>
  <si>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</si>
  <si>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</si>
  <si>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</si>
  <si>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</si>
  <si>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</si>
  <si>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</si>
  <si>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</si>
  <si>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</si>
  <si>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</si>
  <si>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</si>
  <si>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</si>
  <si>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</si>
  <si>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</si>
  <si>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</si>
  <si>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</si>
  <si>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</si>
  <si>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</si>
  <si>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</si>
  <si>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</si>
  <si>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</si>
  <si>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</si>
  <si>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</si>
  <si>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</si>
  <si>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</si>
  <si>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</si>
  <si>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</si>
  <si>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</si>
  <si>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</si>
  <si>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</si>
  <si>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</si>
  <si>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</si>
  <si>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</si>
  <si>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</si>
  <si>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</si>
  <si>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</si>
  <si>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</si>
  <si>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</si>
  <si>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</si>
  <si>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</si>
  <si>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</si>
  <si>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</si>
  <si>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</si>
  <si>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</si>
  <si>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</si>
  <si>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</si>
  <si>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</si>
  <si>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</si>
  <si>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</si>
  <si>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</si>
  <si>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</si>
  <si>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</si>
  <si>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</si>
  <si>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</si>
  <si>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</si>
  <si>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</si>
  <si>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</si>
  <si>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</si>
  <si>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</si>
  <si>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</si>
  <si>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</si>
  <si>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</si>
  <si>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</si>
  <si>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</si>
  <si>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</si>
  <si>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</si>
  <si>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</si>
  <si>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</si>
  <si>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</si>
  <si>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</si>
  <si>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</si>
  <si>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</si>
  <si>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</si>
  <si>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</si>
  <si>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</si>
  <si>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</si>
  <si>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</si>
  <si>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</si>
  <si>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</si>
  <si>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</si>
  <si>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</si>
  <si>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</si>
  <si>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</si>
  <si>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</si>
  <si>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</si>
  <si>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</si>
  <si>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</si>
  <si>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</si>
  <si>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</si>
  <si>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</si>
  <si>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</si>
  <si>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</si>
  <si>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</si>
  <si>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</si>
  <si>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</si>
  <si>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</si>
  <si>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</si>
  <si>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</si>
  <si>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</si>
  <si>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</si>
  <si>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</si>
  <si>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</si>
  <si>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</si>
  <si>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</si>
  <si>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</si>
  <si>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</si>
  <si>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</si>
  <si>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</si>
  <si>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</si>
  <si>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</si>
  <si>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</si>
  <si>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</si>
  <si>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</si>
  <si>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</si>
  <si>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</si>
  <si>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</si>
  <si>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</si>
  <si>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</si>
  <si>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</si>
  <si>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</si>
  <si>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</si>
  <si>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</si>
  <si>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</si>
  <si>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</si>
  <si>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</si>
  <si>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</si>
  <si>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</si>
  <si>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</si>
  <si>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</si>
  <si>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</si>
  <si>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</si>
  <si>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</si>
  <si>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</si>
  <si>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</si>
  <si>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</si>
  <si>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</si>
  <si>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</si>
  <si>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</si>
  <si>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</si>
  <si>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</si>
  <si>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</si>
  <si>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</si>
  <si>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</si>
  <si>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</si>
  <si>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</si>
  <si>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</si>
  <si>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</si>
  <si>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</si>
  <si>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</si>
  <si>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</si>
  <si>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</si>
  <si>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</si>
  <si>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</si>
  <si>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</si>
  <si>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</si>
  <si>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</si>
  <si>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</si>
  <si>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</si>
  <si>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</si>
  <si>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</si>
  <si>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</si>
  <si>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</si>
  <si>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</si>
  <si>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</si>
  <si>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</si>
  <si>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</si>
  <si>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</si>
  <si>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</si>
  <si>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</si>
  <si>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</si>
  <si>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</si>
  <si>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</si>
  <si>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</si>
  <si>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</si>
  <si>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</si>
  <si>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</si>
  <si>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</si>
  <si>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</si>
  <si>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</si>
  <si>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</si>
  <si>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</si>
  <si>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</si>
  <si>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</si>
  <si>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</si>
  <si>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</si>
  <si>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</si>
  <si>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</si>
  <si>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</si>
  <si>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</si>
  <si>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</si>
  <si>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</si>
  <si>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</si>
  <si>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</si>
  <si>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</si>
  <si>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</si>
  <si>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</si>
  <si>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</si>
  <si>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</si>
  <si>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</si>
  <si>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</si>
  <si>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</si>
  <si>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</si>
  <si>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</si>
  <si>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</si>
  <si>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</si>
  <si>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</si>
  <si>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</si>
  <si>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</si>
  <si>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</si>
  <si>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</si>
  <si>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</si>
  <si>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</si>
  <si>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</si>
  <si>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</si>
  <si>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</si>
  <si>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</si>
  <si>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</si>
  <si>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</si>
  <si>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</si>
  <si>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</si>
  <si>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</si>
  <si>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</si>
  <si>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</si>
  <si>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</si>
  <si>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</si>
  <si>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</si>
  <si>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</si>
  <si>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</si>
  <si>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</si>
  <si>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</si>
  <si>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</si>
  <si>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</si>
  <si>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</si>
  <si>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</si>
  <si>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</si>
  <si>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</si>
  <si>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</si>
  <si>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</si>
  <si>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</si>
  <si>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</si>
  <si>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</si>
  <si>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</si>
  <si>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</si>
  <si>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</si>
  <si>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</si>
  <si>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</si>
  <si>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</si>
  <si>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</si>
  <si>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</si>
  <si>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</si>
  <si>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</si>
  <si>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</si>
  <si>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</si>
  <si>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</si>
  <si>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</si>
  <si>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</si>
  <si>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</si>
  <si>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</si>
  <si>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</si>
  <si>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</si>
  <si>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</si>
  <si>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</si>
  <si>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</si>
  <si>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</si>
  <si>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</si>
  <si>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</si>
  <si>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</si>
  <si>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</si>
  <si>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</si>
  <si>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</si>
  <si>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</si>
  <si>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</si>
  <si>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</si>
  <si>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</si>
  <si>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</si>
  <si>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</si>
  <si>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</si>
  <si>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</si>
  <si>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</si>
  <si>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</si>
  <si>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</si>
  <si>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</si>
  <si>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</si>
  <si>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</si>
  <si>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</si>
  <si>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</si>
  <si>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</si>
  <si>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</si>
  <si>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</si>
  <si>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</si>
  <si>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</si>
  <si>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</si>
  <si>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</si>
  <si>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</si>
  <si>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</si>
  <si>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</si>
  <si>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</si>
  <si>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</si>
  <si>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</si>
  <si>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</si>
  <si>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</si>
  <si>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</si>
  <si>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</si>
  <si>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</si>
  <si>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</si>
  <si>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</si>
  <si>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</si>
  <si>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</si>
  <si>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</si>
  <si>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</si>
  <si>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</si>
  <si>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</si>
  <si>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</si>
  <si>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</si>
  <si>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</si>
  <si>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</si>
  <si>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</si>
  <si>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</si>
  <si>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</si>
  <si>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</si>
  <si>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</si>
  <si>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</si>
  <si>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</si>
  <si>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</si>
  <si>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</si>
  <si>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</si>
  <si>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</si>
  <si>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</si>
  <si>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</si>
  <si>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</si>
  <si>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</si>
  <si>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</si>
  <si>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</si>
  <si>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</si>
  <si>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</si>
  <si>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</si>
  <si>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</si>
  <si>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</si>
  <si>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</si>
  <si>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</si>
  <si>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</si>
  <si>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</si>
  <si>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</si>
  <si>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</si>
  <si>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</si>
  <si>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</si>
  <si>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</si>
  <si>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</si>
  <si>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</si>
  <si>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</si>
  <si>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</si>
  <si>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</si>
  <si>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</si>
  <si>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</si>
  <si>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</si>
  <si>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</si>
  <si>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</si>
  <si>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</si>
  <si>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</si>
  <si>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</si>
  <si>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</si>
  <si>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</si>
  <si>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</si>
  <si>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</si>
  <si>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</si>
  <si>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</si>
  <si>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</si>
  <si>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</si>
  <si>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</si>
  <si>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</si>
  <si>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</si>
  <si>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</si>
  <si>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</si>
  <si>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</si>
  <si>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</si>
  <si>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</si>
  <si>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</si>
  <si>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</si>
  <si>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</si>
  <si>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</si>
  <si>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</si>
  <si>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</si>
  <si>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</si>
  <si>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</si>
  <si>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</si>
  <si>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</si>
  <si>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</si>
  <si>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</si>
  <si>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</si>
  <si>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</si>
  <si>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</si>
  <si>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</si>
  <si>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</si>
  <si>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</si>
  <si>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</si>
  <si>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</si>
  <si>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</si>
  <si>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</si>
  <si>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</si>
  <si>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</si>
  <si>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</si>
  <si>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</si>
  <si>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</si>
  <si>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</si>
  <si>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</si>
  <si>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</si>
  <si>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</si>
  <si>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</si>
  <si>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</si>
  <si>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</si>
  <si>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</si>
  <si>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</si>
  <si>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</si>
  <si>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</si>
  <si>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</si>
  <si>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</si>
  <si>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</si>
  <si>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</si>
  <si>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</si>
  <si>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</si>
  <si>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</si>
  <si>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</si>
  <si>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</si>
  <si>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</si>
  <si>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</si>
  <si>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</si>
  <si>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</si>
  <si>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</si>
  <si>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</si>
  <si>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</si>
  <si>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</si>
  <si>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</si>
  <si>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</si>
  <si>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</si>
  <si>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</si>
  <si>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</si>
  <si>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</si>
  <si>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</si>
  <si>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</si>
  <si>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</si>
  <si>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</si>
  <si>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</si>
  <si>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</si>
  <si>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</si>
  <si>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</si>
  <si>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</si>
  <si>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</si>
  <si>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</si>
  <si>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</si>
  <si>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</si>
  <si>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</si>
  <si>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</si>
  <si>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</si>
  <si>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</si>
  <si>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</si>
  <si>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</si>
  <si>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</si>
  <si>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</si>
  <si>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</si>
  <si>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</si>
  <si>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</si>
  <si>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</si>
  <si>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</si>
  <si>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</si>
  <si>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</si>
  <si>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</si>
  <si>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</si>
  <si>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</si>
  <si>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</si>
  <si>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</si>
  <si>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</si>
  <si>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</si>
  <si>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</si>
  <si>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</si>
  <si>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</si>
  <si>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</si>
  <si>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</si>
  <si>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</si>
  <si>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</si>
  <si>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</si>
  <si>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</si>
  <si>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</si>
  <si>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</si>
  <si>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</si>
  <si>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</si>
  <si>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</si>
  <si>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</si>
  <si>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</si>
  <si>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</si>
  <si>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</si>
  <si>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</si>
  <si>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</si>
  <si>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</si>
  <si>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</si>
  <si>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</si>
  <si>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</si>
  <si>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</si>
  <si>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</si>
  <si>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</si>
  <si>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</si>
  <si>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</si>
  <si>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</si>
  <si>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</si>
  <si>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</si>
  <si>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</si>
  <si>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</si>
  <si>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</si>
  <si>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</si>
  <si>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</si>
  <si>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</si>
  <si>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</si>
  <si>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</si>
  <si>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</si>
  <si>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</si>
  <si>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</si>
  <si>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</si>
  <si>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</si>
  <si>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</si>
  <si>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</si>
  <si>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</si>
  <si>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</si>
  <si>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</si>
  <si>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</si>
  <si>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</si>
  <si>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</si>
  <si>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</si>
  <si>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</si>
  <si>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</si>
  <si>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</si>
  <si>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</si>
  <si>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</si>
  <si>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</si>
  <si>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</si>
  <si>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</si>
  <si>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</si>
  <si>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</si>
  <si>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</si>
  <si>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</si>
  <si>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</si>
  <si>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</si>
  <si>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</si>
  <si>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</si>
  <si>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</si>
  <si>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</si>
  <si>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</si>
  <si>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</si>
  <si>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</si>
  <si>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</si>
  <si>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</si>
  <si>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</si>
  <si>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</si>
  <si>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</si>
  <si>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</si>
  <si>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</si>
  <si>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</si>
  <si>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</si>
  <si>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</si>
  <si>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</si>
  <si>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</si>
  <si>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</si>
  <si>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</si>
  <si>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</si>
  <si>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</si>
  <si>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</si>
  <si>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</si>
  <si>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</si>
  <si>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</si>
  <si>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</si>
  <si>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</si>
  <si>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</si>
  <si>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</si>
  <si>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</si>
  <si>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</si>
  <si>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</si>
  <si>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</si>
  <si>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</si>
  <si>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</si>
  <si>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</si>
  <si>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</si>
  <si>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</si>
  <si>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</si>
  <si>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</si>
  <si>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</si>
  <si>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</si>
  <si>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</si>
  <si>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</si>
  <si>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</si>
  <si>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</si>
  <si>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</si>
  <si>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</si>
  <si>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</si>
  <si>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</si>
  <si>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</si>
  <si>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</si>
  <si>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</si>
  <si>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</si>
  <si>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</si>
  <si>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</si>
  <si>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</si>
  <si>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</si>
  <si>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</si>
  <si>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</si>
  <si>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</si>
  <si>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</si>
  <si>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</si>
  <si>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</si>
  <si>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</si>
  <si>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</si>
  <si>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</si>
  <si>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</si>
  <si>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</si>
  <si>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</si>
  <si>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</si>
  <si>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</si>
  <si>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</si>
  <si>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</si>
  <si>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</si>
  <si>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</si>
  <si>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</si>
  <si>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</si>
  <si>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</si>
  <si>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</si>
  <si>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</si>
  <si>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</si>
  <si>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</si>
  <si>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</si>
  <si>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</si>
  <si>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</si>
  <si>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</si>
  <si>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</si>
  <si>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</si>
  <si>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</si>
  <si>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</si>
  <si>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</si>
  <si>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</si>
  <si>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</si>
  <si>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</si>
  <si>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</si>
  <si>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</si>
  <si>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</si>
  <si>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</si>
  <si>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</si>
  <si>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</si>
  <si>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</si>
  <si>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</si>
  <si>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</si>
  <si>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</si>
  <si>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</si>
  <si>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</si>
  <si>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</si>
  <si>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</si>
  <si>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</si>
  <si>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</si>
  <si>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</si>
  <si>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</si>
  <si>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</si>
  <si>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</si>
  <si>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</si>
  <si>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</si>
  <si>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</si>
  <si>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</si>
  <si>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</si>
  <si>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</si>
  <si>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</si>
  <si>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</si>
  <si>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</si>
  <si>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</si>
  <si>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</si>
  <si>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</si>
  <si>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</si>
  <si>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</si>
  <si>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</si>
  <si>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</si>
  <si>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</si>
  <si>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</si>
  <si>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</si>
  <si>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</si>
  <si>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</si>
  <si>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</si>
  <si>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</si>
  <si>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</si>
  <si>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</si>
  <si>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</si>
  <si>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</si>
  <si>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</si>
  <si>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</si>
  <si>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</si>
  <si>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</si>
  <si>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</si>
  <si>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</si>
  <si>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</si>
  <si>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</si>
  <si>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</si>
  <si>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</si>
  <si>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</si>
  <si>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</si>
  <si>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</si>
  <si>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</si>
  <si>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</si>
  <si>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</si>
  <si>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</si>
  <si>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</si>
  <si>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</si>
  <si>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</si>
  <si>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</si>
  <si>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</si>
  <si>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</si>
  <si>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</si>
  <si>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</si>
  <si>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</si>
  <si>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</si>
  <si>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</si>
  <si>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</si>
  <si>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</si>
  <si>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</si>
  <si>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</si>
  <si>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</si>
  <si>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</si>
  <si>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</si>
  <si>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</si>
  <si>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</si>
  <si>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</si>
  <si>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</si>
  <si>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</si>
  <si>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</si>
  <si>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</si>
  <si>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</si>
  <si>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</si>
  <si>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</si>
  <si>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</si>
  <si>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</si>
  <si>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</si>
  <si>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</si>
  <si>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</si>
  <si>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</si>
  <si>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</si>
  <si>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</si>
  <si>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</si>
  <si>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</si>
  <si>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</si>
  <si>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</si>
  <si>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</si>
  <si>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</si>
  <si>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</si>
  <si>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</si>
  <si>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</si>
  <si>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</si>
  <si>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</si>
  <si>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</si>
  <si>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</si>
  <si>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</si>
  <si>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</si>
  <si>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</si>
  <si>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</si>
  <si>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</si>
  <si>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</si>
  <si>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</si>
  <si>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</si>
  <si>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</si>
  <si>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</si>
  <si>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</si>
  <si>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</si>
  <si>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</si>
  <si>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</si>
  <si>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</si>
  <si>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</si>
  <si>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</si>
  <si>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</si>
  <si>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</si>
  <si>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</si>
  <si>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</si>
  <si>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</si>
  <si>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</si>
  <si>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</si>
  <si>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</si>
  <si>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</si>
  <si>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</si>
  <si>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</si>
  <si>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</si>
  <si>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</si>
  <si>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</si>
  <si>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</si>
  <si>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</si>
  <si>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</si>
  <si>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</si>
  <si>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</si>
  <si>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</si>
  <si>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</si>
  <si>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</si>
  <si>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</si>
  <si>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</si>
  <si>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</si>
  <si>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</si>
  <si>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</si>
  <si>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</si>
  <si>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</si>
  <si>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</si>
  <si>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</si>
  <si>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</si>
  <si>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</si>
  <si>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</si>
  <si>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</si>
  <si>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</si>
  <si>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</si>
  <si>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</si>
  <si>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</si>
  <si>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</si>
  <si>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</si>
  <si>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</si>
  <si>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</si>
  <si>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</si>
  <si>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</si>
  <si>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</si>
  <si>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</si>
  <si>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</si>
  <si>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</si>
  <si>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</si>
  <si>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</si>
  <si>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</si>
  <si>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</si>
  <si>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</si>
  <si>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</si>
  <si>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</si>
  <si>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</si>
  <si>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</si>
  <si>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</si>
  <si>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</si>
  <si>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</si>
  <si>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</si>
  <si>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</si>
  <si>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</si>
  <si>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</si>
  <si>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</si>
  <si>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</si>
  <si>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</si>
  <si>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</si>
  <si>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</si>
  <si>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</si>
  <si>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</si>
  <si>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</si>
  <si>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</si>
  <si>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</si>
  <si>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</si>
  <si>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</si>
  <si>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</si>
  <si>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</si>
  <si>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</si>
  <si>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</si>
  <si>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</si>
  <si>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</si>
  <si>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</si>
  <si>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</si>
  <si>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</si>
  <si>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</si>
  <si>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</si>
  <si>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</si>
  <si>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</si>
  <si>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</si>
  <si>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</si>
  <si>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</si>
  <si>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</si>
  <si>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</si>
  <si>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</si>
  <si>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</si>
  <si>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</si>
  <si>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</si>
  <si>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</si>
  <si>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</si>
  <si>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</si>
  <si>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</si>
  <si>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</si>
  <si>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</si>
  <si>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</si>
  <si>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</si>
  <si>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</si>
  <si>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</si>
  <si>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</si>
  <si>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</si>
  <si>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</si>
  <si>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</si>
  <si>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</si>
  <si>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</si>
  <si>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</si>
  <si>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</si>
  <si>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</si>
  <si>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</si>
  <si>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</si>
  <si>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</si>
  <si>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</si>
  <si>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</si>
  <si>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</si>
  <si>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</si>
  <si>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</si>
  <si>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</si>
  <si>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</si>
  <si>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</si>
  <si>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</si>
  <si>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</si>
  <si>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</si>
  <si>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</si>
  <si>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</si>
  <si>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</si>
  <si>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</si>
  <si>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</si>
  <si>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</si>
  <si>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</si>
  <si>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</si>
  <si>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</si>
  <si>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</si>
  <si>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</si>
  <si>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</si>
  <si>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</si>
  <si>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</si>
  <si>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</si>
  <si>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</si>
  <si>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</si>
  <si>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</si>
  <si>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</si>
  <si>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</si>
  <si>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</si>
  <si>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</si>
  <si>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</si>
  <si>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</si>
  <si>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</si>
  <si>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</si>
  <si>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</si>
  <si>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</si>
  <si>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</si>
  <si>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</si>
  <si>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</si>
  <si>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</si>
  <si>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</si>
  <si>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</si>
  <si>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</si>
  <si>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</si>
  <si>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</si>
  <si>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</si>
  <si>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</si>
  <si>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</si>
  <si>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</si>
  <si>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</si>
  <si>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</si>
  <si>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</si>
  <si>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</si>
  <si>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</si>
  <si>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</si>
  <si>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</si>
  <si>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</si>
  <si>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</si>
  <si>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</si>
  <si>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</si>
  <si>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</si>
  <si>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</si>
  <si>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</si>
  <si>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</si>
  <si>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</si>
  <si>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</si>
  <si>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</si>
  <si>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</si>
  <si>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</si>
  <si>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</si>
  <si>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</si>
  <si>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</si>
  <si>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</si>
  <si>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</si>
  <si>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</si>
  <si>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</si>
  <si>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</si>
  <si>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</si>
  <si>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</si>
  <si>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</si>
  <si>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</si>
  <si>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</si>
  <si>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</si>
  <si>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</si>
  <si>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</si>
  <si>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</si>
  <si>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</si>
  <si>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</si>
  <si>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</si>
  <si>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</si>
  <si>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</si>
  <si>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</si>
  <si>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</si>
  <si>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</si>
  <si>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</si>
  <si>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</si>
  <si>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</si>
  <si>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</si>
  <si>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</si>
  <si>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</si>
  <si>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</si>
  <si>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</si>
  <si>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</si>
  <si>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</si>
  <si>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</si>
  <si>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</si>
  <si>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</si>
  <si>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</si>
  <si>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</si>
  <si>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</si>
  <si>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</si>
  <si>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</si>
  <si>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</si>
  <si>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</si>
  <si>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</si>
  <si>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</si>
  <si>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</si>
  <si>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</si>
  <si>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</si>
  <si>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</si>
  <si>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</si>
  <si>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</si>
  <si>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</si>
  <si>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</si>
  <si>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</si>
  <si>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</si>
  <si>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</si>
  <si>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</si>
  <si>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</si>
  <si>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</si>
  <si>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</si>
  <si>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</si>
  <si>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</si>
  <si>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</si>
  <si>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</si>
  <si>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</si>
  <si>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</si>
  <si>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</si>
  <si>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</si>
  <si>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</si>
  <si>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</si>
  <si>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</si>
  <si>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</si>
  <si>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</si>
  <si>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</si>
  <si>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</si>
  <si>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</si>
  <si>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</si>
  <si>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</si>
  <si>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</si>
  <si>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</si>
  <si>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</si>
  <si>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</si>
  <si>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</si>
  <si>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</si>
  <si>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</si>
  <si>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</si>
  <si>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</si>
  <si>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</si>
  <si>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</si>
  <si>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</si>
  <si>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</si>
  <si>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</si>
  <si>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</si>
  <si>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</si>
  <si>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</si>
  <si>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</si>
  <si>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</si>
  <si>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</si>
  <si>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</si>
  <si>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</si>
  <si>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</si>
  <si>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</si>
  <si>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</si>
  <si>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</si>
  <si>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</si>
  <si>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</si>
  <si>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</si>
  <si>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</si>
  <si>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</si>
  <si>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</si>
  <si>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</si>
  <si>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</si>
  <si>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</si>
  <si>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</si>
  <si>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</si>
  <si>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</si>
  <si>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</si>
  <si>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</si>
  <si>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</si>
  <si>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</si>
  <si>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</si>
  <si>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</si>
  <si>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</si>
  <si>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</si>
  <si>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</si>
  <si>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</si>
  <si>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</si>
  <si>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</si>
  <si>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</si>
  <si>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</si>
  <si>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</si>
  <si>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</si>
  <si>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</si>
  <si>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</si>
  <si>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</si>
  <si>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</si>
  <si>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</si>
  <si>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</si>
  <si>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</si>
  <si>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</si>
  <si>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</si>
  <si>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</si>
  <si>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</si>
  <si>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</si>
  <si>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</si>
  <si>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</si>
  <si>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</si>
  <si>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</si>
  <si>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</si>
  <si>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</si>
  <si>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</si>
  <si>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</si>
  <si>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</si>
  <si>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</si>
  <si>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</si>
  <si>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</si>
  <si>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</si>
  <si>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</si>
  <si>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</si>
  <si>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</si>
  <si>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</si>
  <si>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</si>
  <si>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</si>
  <si>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</si>
  <si>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</si>
  <si>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</si>
  <si>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</si>
  <si>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</si>
  <si>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</si>
  <si>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</si>
  <si>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</si>
  <si>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</si>
  <si>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</si>
  <si>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</si>
  <si>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</si>
  <si>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</si>
  <si>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</si>
  <si>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</si>
  <si>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</si>
  <si>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</si>
  <si>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</si>
  <si>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</si>
  <si>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</si>
  <si>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</si>
  <si>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</si>
  <si>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</si>
  <si>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</si>
  <si>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</si>
  <si>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</si>
  <si>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</si>
  <si>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</si>
  <si>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</si>
  <si>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</si>
  <si>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</si>
  <si>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</si>
  <si>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</si>
  <si>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</si>
  <si>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</si>
  <si>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</si>
  <si>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</si>
  <si>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</si>
  <si>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</si>
  <si>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</si>
  <si>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</si>
  <si>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</si>
  <si>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</si>
  <si>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</si>
  <si>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</si>
  <si>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</si>
  <si>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</si>
  <si>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</si>
  <si>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</si>
  <si>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</si>
  <si>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</si>
  <si>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</si>
  <si>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</si>
  <si>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</si>
  <si>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</si>
  <si>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</si>
  <si>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</si>
  <si>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</si>
  <si>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</si>
  <si>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</si>
  <si>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</si>
  <si>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</si>
  <si>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</si>
  <si>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</si>
  <si>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</si>
  <si>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</si>
  <si>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</si>
  <si>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</si>
  <si>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</si>
  <si>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</si>
  <si>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</si>
  <si>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</si>
  <si>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</si>
  <si>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</si>
  <si>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</si>
  <si>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</si>
  <si>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</si>
  <si>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</si>
  <si>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</si>
  <si>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</si>
  <si>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</si>
  <si>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</si>
  <si>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</si>
  <si>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</si>
  <si>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</si>
  <si>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</si>
  <si>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</si>
  <si>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</si>
  <si>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</si>
  <si>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</si>
  <si>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</si>
  <si>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</si>
  <si>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</si>
  <si>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</si>
  <si>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</si>
  <si>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</si>
  <si>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</si>
  <si>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</si>
  <si>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</si>
  <si>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</si>
  <si>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</si>
  <si>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</si>
  <si>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</si>
  <si>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</si>
  <si>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</si>
  <si>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</si>
  <si>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</si>
  <si>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</si>
  <si>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</si>
  <si>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</si>
  <si>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</si>
  <si>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</si>
  <si>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</si>
  <si>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</si>
  <si>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</si>
  <si>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</si>
  <si>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</si>
  <si>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</si>
  <si>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</si>
  <si>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</si>
  <si>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</si>
  <si>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</si>
  <si>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</si>
  <si>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</si>
  <si>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</si>
  <si>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</si>
  <si>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</si>
  <si>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</si>
  <si>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</si>
  <si>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</si>
  <si>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</si>
  <si>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</si>
  <si>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</si>
  <si>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</si>
  <si>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</si>
  <si>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</si>
  <si>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</si>
  <si>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</si>
  <si>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</si>
  <si>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</si>
  <si>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</si>
  <si>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</si>
  <si>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</si>
  <si>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</si>
  <si>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</si>
  <si>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</si>
  <si>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</si>
  <si>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</si>
  <si>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</si>
  <si>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</si>
  <si>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</si>
  <si>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</si>
  <si>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</si>
  <si>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</si>
  <si>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</si>
  <si>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</si>
  <si>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</si>
  <si>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</si>
  <si>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</si>
  <si>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</si>
  <si>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</si>
  <si>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</si>
  <si>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</si>
  <si>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</si>
  <si>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</si>
  <si>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</si>
  <si>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</si>
  <si>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</si>
  <si>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</si>
  <si>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</si>
  <si>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</si>
  <si>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</si>
  <si>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</si>
  <si>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</si>
  <si>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</si>
  <si>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</si>
  <si>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</si>
  <si>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</si>
  <si>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</si>
  <si>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</si>
  <si>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</si>
  <si>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</si>
  <si>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</si>
  <si>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</si>
  <si>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</si>
  <si>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</si>
  <si>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</si>
  <si>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</si>
  <si>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</si>
  <si>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</si>
  <si>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</si>
  <si>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</si>
  <si>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</si>
  <si>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</si>
  <si>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</si>
  <si>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</si>
  <si>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</si>
  <si>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</si>
  <si>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</si>
  <si>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</si>
  <si>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</si>
  <si>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</si>
  <si>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</si>
  <si>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</si>
  <si>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</si>
  <si>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</si>
  <si>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</si>
  <si>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</si>
  <si>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</si>
  <si>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</si>
  <si>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</si>
  <si>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</si>
  <si>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</si>
  <si>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</si>
  <si>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</si>
  <si>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</si>
  <si>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</si>
  <si>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</si>
  <si>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</si>
  <si>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</si>
  <si>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</si>
  <si>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</si>
  <si>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</si>
  <si>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</si>
  <si>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</si>
  <si>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</si>
  <si>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</si>
  <si>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</si>
  <si>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</si>
  <si>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</si>
  <si>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</si>
  <si>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</si>
  <si>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</si>
  <si>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</si>
  <si>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</si>
  <si>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</si>
  <si>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</si>
  <si>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</si>
  <si>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</si>
  <si>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</si>
  <si>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</si>
  <si>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</si>
  <si>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</si>
  <si>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</si>
  <si>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</si>
  <si>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</si>
  <si>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</si>
  <si>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</si>
  <si>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</si>
  <si>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</si>
  <si>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</si>
  <si>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</si>
  <si>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</si>
  <si>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</si>
  <si>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</si>
  <si>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</si>
  <si>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</si>
  <si>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</si>
  <si>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</si>
  <si>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</si>
  <si>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</si>
  <si>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</si>
  <si>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</si>
  <si>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</si>
  <si>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</si>
  <si>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</si>
  <si>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</si>
  <si>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</si>
  <si>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</si>
  <si>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</si>
  <si>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</si>
  <si>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</si>
  <si>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</si>
  <si>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</si>
  <si>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</si>
  <si>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</si>
  <si>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</si>
  <si>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</si>
  <si>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</si>
  <si>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</si>
  <si>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</si>
  <si>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</si>
  <si>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</si>
  <si>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</si>
  <si>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</si>
  <si>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</si>
  <si>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</si>
  <si>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</si>
  <si>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</si>
  <si>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</si>
  <si>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</si>
  <si>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</si>
  <si>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</si>
  <si>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</si>
  <si>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</si>
  <si>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</si>
  <si>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</si>
  <si>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</si>
  <si>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</si>
  <si>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</si>
  <si>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</si>
  <si>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</si>
  <si>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</si>
  <si>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</si>
  <si>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</si>
  <si>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</si>
  <si>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</si>
  <si>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</si>
  <si>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</si>
  <si>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</si>
  <si>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</si>
  <si>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</si>
  <si>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</si>
  <si>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</si>
  <si>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</si>
  <si>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</si>
  <si>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</si>
  <si>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</si>
  <si>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</si>
  <si>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</si>
  <si>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</si>
  <si>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</si>
  <si>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</si>
  <si>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</si>
  <si>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</si>
  <si>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</si>
  <si>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</si>
  <si>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</si>
  <si>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</si>
  <si>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</si>
  <si>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</si>
  <si>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</si>
  <si>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</si>
  <si>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</si>
  <si>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</si>
  <si>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</si>
  <si>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</si>
  <si>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</si>
  <si>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</si>
  <si>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</si>
  <si>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</si>
  <si>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</si>
  <si>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</si>
  <si>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</si>
  <si>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</si>
  <si>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</si>
  <si>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</si>
  <si>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</si>
  <si>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</si>
  <si>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</si>
  <si>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</si>
  <si>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</si>
  <si>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</si>
  <si>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</si>
  <si>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</si>
  <si>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</si>
  <si>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</si>
  <si>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</si>
  <si>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</si>
  <si>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</si>
  <si>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</si>
  <si>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</si>
  <si>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</si>
  <si>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</si>
  <si>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</si>
  <si>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</si>
  <si>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</si>
  <si>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</si>
  <si>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</si>
  <si>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</si>
  <si>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</si>
  <si>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</si>
  <si>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</si>
  <si>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</si>
  <si>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</si>
  <si>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</si>
  <si>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</si>
  <si>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</si>
  <si>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</si>
  <si>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</si>
  <si>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</si>
  <si>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</si>
  <si>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</si>
  <si>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</si>
  <si>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</si>
  <si>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</si>
  <si>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</si>
  <si>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</si>
  <si>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</si>
  <si>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</si>
  <si>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</si>
  <si>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</si>
  <si>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</si>
  <si>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</si>
  <si>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</si>
  <si>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</si>
  <si>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</si>
  <si>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</si>
  <si>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</si>
  <si>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</si>
  <si>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</si>
  <si>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</si>
  <si>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</si>
  <si>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</si>
  <si>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</si>
  <si>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</si>
  <si>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</si>
  <si>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</si>
  <si>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</si>
  <si>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</si>
  <si>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</si>
  <si>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</si>
  <si>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</si>
  <si>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</si>
  <si>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</si>
  <si>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</si>
  <si>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</si>
  <si>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</si>
  <si>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</si>
  <si>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</si>
  <si>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</si>
  <si>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</si>
  <si>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</si>
  <si>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</si>
  <si>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</si>
  <si>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</si>
  <si>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</si>
  <si>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</si>
  <si>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</si>
  <si>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</si>
  <si>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</si>
  <si>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</si>
  <si>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</si>
  <si>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</si>
  <si>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</si>
  <si>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</si>
  <si>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</si>
  <si>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</si>
  <si>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</si>
  <si>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</si>
  <si>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</si>
  <si>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</si>
  <si>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</si>
  <si>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</si>
  <si>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</si>
  <si>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</si>
  <si>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</si>
  <si>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</si>
  <si>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</si>
  <si>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</si>
  <si>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</si>
  <si>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</si>
  <si>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</si>
  <si>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</si>
  <si>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</si>
  <si>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</si>
  <si>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</si>
  <si>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</si>
  <si>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</si>
  <si>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</si>
  <si>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</si>
  <si>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</si>
  <si>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</si>
  <si>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</si>
  <si>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</si>
  <si>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</si>
  <si>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</si>
  <si>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</si>
  <si>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</si>
  <si>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</si>
  <si>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</si>
  <si>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</si>
  <si>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</si>
  <si>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</si>
  <si>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</si>
  <si>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</si>
  <si>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</si>
  <si>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</si>
  <si>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</si>
  <si>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</si>
  <si>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</si>
  <si>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</si>
  <si>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</si>
  <si>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</si>
  <si>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</si>
  <si>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</si>
  <si>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</si>
  <si>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</si>
  <si>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</si>
  <si>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</si>
  <si>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</si>
  <si>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</si>
  <si>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</si>
  <si>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</si>
  <si>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</si>
  <si>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</si>
  <si>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</si>
  <si>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</si>
  <si>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</si>
  <si>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</si>
  <si>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</si>
  <si>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</si>
  <si>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</si>
  <si>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</si>
  <si>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</si>
  <si>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</si>
  <si>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</si>
  <si>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</si>
  <si>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</si>
  <si>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</si>
  <si>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</si>
  <si>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</si>
  <si>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</si>
  <si>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</si>
  <si>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</si>
  <si>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</si>
  <si>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</si>
  <si>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</si>
  <si>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</si>
  <si>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</si>
  <si>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</si>
  <si>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</si>
  <si>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</si>
  <si>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</si>
  <si>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</si>
  <si>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</si>
  <si>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</si>
  <si>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</si>
  <si>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</si>
  <si>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</si>
  <si>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</si>
  <si>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</si>
  <si>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</si>
  <si>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</si>
  <si>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</si>
  <si>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</si>
  <si>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</si>
  <si>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</si>
  <si>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</si>
  <si>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</si>
  <si>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</si>
  <si>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</si>
  <si>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</si>
  <si>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</si>
  <si>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</si>
  <si>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</si>
  <si>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</si>
  <si>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</si>
  <si>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</si>
  <si>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</si>
  <si>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</si>
  <si>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</si>
  <si>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</si>
  <si>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</si>
  <si>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</si>
  <si>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</si>
  <si>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</si>
  <si>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</si>
  <si>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</si>
  <si>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</si>
  <si>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</si>
  <si>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</si>
  <si>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</si>
  <si>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</si>
  <si>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</si>
  <si>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</si>
  <si>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</si>
  <si>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</si>
  <si>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</si>
  <si>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</si>
  <si>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</si>
  <si>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</si>
  <si>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</si>
  <si>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</si>
  <si>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</si>
  <si>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</si>
  <si>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</si>
  <si>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</si>
  <si>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</si>
  <si>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</si>
  <si>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</si>
  <si>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</si>
  <si>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</si>
  <si>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</si>
  <si>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</si>
  <si>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</si>
  <si>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</si>
  <si>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</si>
  <si>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</si>
  <si>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</si>
  <si>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</si>
  <si>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</si>
  <si>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</si>
  <si>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</si>
  <si>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</si>
  <si>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</si>
  <si>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</si>
  <si>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</si>
  <si>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</si>
  <si>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</si>
  <si>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</si>
  <si>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</si>
  <si>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</si>
  <si>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</si>
  <si>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</si>
  <si>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</si>
  <si>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</si>
  <si>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</si>
  <si>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</si>
  <si>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</si>
  <si>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</si>
  <si>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</si>
  <si>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</si>
  <si>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</si>
  <si>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</si>
  <si>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</si>
  <si>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</si>
  <si>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</si>
  <si>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</si>
  <si>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</si>
  <si>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</si>
  <si>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</si>
  <si>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</si>
  <si>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</si>
  <si>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</si>
  <si>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</si>
  <si>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</si>
  <si>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</si>
  <si>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</si>
  <si>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</si>
  <si>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</si>
  <si>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</si>
  <si>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</si>
  <si>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</si>
  <si>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</si>
  <si>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</si>
  <si>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</si>
  <si>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</si>
  <si>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</si>
  <si>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</si>
  <si>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</si>
  <si>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</si>
  <si>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</si>
  <si>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</si>
  <si>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</si>
  <si>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</si>
  <si>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</si>
  <si>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</si>
  <si>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</si>
  <si>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</si>
  <si>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</si>
  <si>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</si>
  <si>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</si>
  <si>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</si>
  <si>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</si>
  <si>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</si>
  <si>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</si>
  <si>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</si>
  <si>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</si>
  <si>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</si>
  <si>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</si>
  <si>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</si>
  <si>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</si>
  <si>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</si>
  <si>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</si>
  <si>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</si>
  <si>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</si>
  <si>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</si>
  <si>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</si>
  <si>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</si>
  <si>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</si>
  <si>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</si>
  <si>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</si>
  <si>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</si>
  <si>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</si>
  <si>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</si>
  <si>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</si>
  <si>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</si>
  <si>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</si>
  <si>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</si>
  <si>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</si>
  <si>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</si>
  <si>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</si>
  <si>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</si>
  <si>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</si>
  <si>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</si>
  <si>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</si>
  <si>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</si>
  <si>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</si>
  <si>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</si>
  <si>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</si>
  <si>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</si>
  <si>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</si>
  <si>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</si>
  <si>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</si>
  <si>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</si>
  <si>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</si>
  <si>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</si>
  <si>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</si>
  <si>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</si>
  <si>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</si>
  <si>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</si>
  <si>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</si>
  <si>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</si>
  <si>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</si>
  <si>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</si>
  <si>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</si>
  <si>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</si>
  <si>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</si>
  <si>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</si>
  <si>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</si>
  <si>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</si>
  <si>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</si>
  <si>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</si>
  <si>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</si>
  <si>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</si>
  <si>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</si>
  <si>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</si>
  <si>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</si>
  <si>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</si>
  <si>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</si>
  <si>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</si>
  <si>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</si>
  <si>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</si>
  <si>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</si>
  <si>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</si>
  <si>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</si>
  <si>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</si>
  <si>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</si>
  <si>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</si>
  <si>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</si>
  <si>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</si>
  <si>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</si>
  <si>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</si>
  <si>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</si>
  <si>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</si>
  <si>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</si>
  <si>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</si>
  <si>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</si>
  <si>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</si>
  <si>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</si>
  <si>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</si>
  <si>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</si>
  <si>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</si>
  <si>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</si>
  <si>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</si>
  <si>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</si>
  <si>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</si>
  <si>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</si>
  <si>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</si>
  <si>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</si>
  <si>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</si>
  <si>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</si>
  <si>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</si>
  <si>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</si>
  <si>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</si>
  <si>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</si>
  <si>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</si>
  <si>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</si>
  <si>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</si>
  <si>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</si>
  <si>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</si>
  <si>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</si>
  <si>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</si>
  <si>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</si>
  <si>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</si>
  <si>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</si>
  <si>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</si>
  <si>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</si>
  <si>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</si>
  <si>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</si>
  <si>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</si>
  <si>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</si>
  <si>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</si>
  <si>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</si>
  <si>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</si>
  <si>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</si>
  <si>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</si>
  <si>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</si>
  <si>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</si>
  <si>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</si>
  <si>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</si>
  <si>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</si>
  <si>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</si>
  <si>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</si>
  <si>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</si>
  <si>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</si>
  <si>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</si>
  <si>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</si>
  <si>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</si>
  <si>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</si>
  <si>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</si>
  <si>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</si>
  <si>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</si>
  <si>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</si>
  <si>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</si>
  <si>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</si>
  <si>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</si>
  <si>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</si>
  <si>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</si>
  <si>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</si>
  <si>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</si>
  <si>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</si>
  <si>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</si>
  <si>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</si>
  <si>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</si>
  <si>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</si>
  <si>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</si>
  <si>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</si>
  <si>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</si>
  <si>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</si>
  <si>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</si>
  <si>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</si>
  <si>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</si>
  <si>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</si>
  <si>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</si>
  <si>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</si>
  <si>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</si>
  <si>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</si>
  <si>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</si>
  <si>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</si>
  <si>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</si>
  <si>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</si>
  <si>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</si>
  <si>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</si>
  <si>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</si>
  <si>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</si>
  <si>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</si>
  <si>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</si>
  <si>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</si>
  <si>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</si>
  <si>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</si>
  <si>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</si>
  <si>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</si>
  <si>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</si>
  <si>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</si>
  <si>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</si>
  <si>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</si>
  <si>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</si>
  <si>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</si>
  <si>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</si>
  <si>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</si>
  <si>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</si>
  <si>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</si>
  <si>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</si>
  <si>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</si>
  <si>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</si>
  <si>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</si>
  <si>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</si>
  <si>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</si>
  <si>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</si>
  <si>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</si>
  <si>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</si>
  <si>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</si>
  <si>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</si>
  <si>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</si>
  <si>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</si>
  <si>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</si>
  <si>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</si>
  <si>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</si>
  <si>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</si>
  <si>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</si>
  <si>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</si>
  <si>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</si>
  <si>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</si>
  <si>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</si>
  <si>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</si>
  <si>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</si>
  <si>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</si>
  <si>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</si>
  <si>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</si>
  <si>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</si>
  <si>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</si>
  <si>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</si>
  <si>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</si>
  <si>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</si>
  <si>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</si>
  <si>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</si>
  <si>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</si>
  <si>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</si>
  <si>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</si>
  <si>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</si>
  <si>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</si>
  <si>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</si>
  <si>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</si>
  <si>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</si>
  <si>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</si>
  <si>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</si>
  <si>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</si>
  <si>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</si>
  <si>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</si>
  <si>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</si>
  <si>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</si>
  <si>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</si>
  <si>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</si>
  <si>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</si>
  <si>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</si>
  <si>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</si>
  <si>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</si>
  <si>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</si>
  <si>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</si>
  <si>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</si>
  <si>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</si>
  <si>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</si>
  <si>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</si>
  <si>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</si>
  <si>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</si>
  <si>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</si>
  <si>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</si>
  <si>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</si>
  <si>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</si>
  <si>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</si>
  <si>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</si>
  <si>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</si>
  <si>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</si>
  <si>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</si>
  <si>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</si>
  <si>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</si>
  <si>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</si>
  <si>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</si>
  <si>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</si>
  <si>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</si>
  <si>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</si>
  <si>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</si>
  <si>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</si>
  <si>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</si>
  <si>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</si>
  <si>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</si>
  <si>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</si>
  <si>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</si>
  <si>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</si>
  <si>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</si>
  <si>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</si>
  <si>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</si>
  <si>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</si>
  <si>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</si>
  <si>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</si>
  <si>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</si>
  <si>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</si>
  <si>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</si>
  <si>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</si>
  <si>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</si>
  <si>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</si>
  <si>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</si>
  <si>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</si>
  <si>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</si>
  <si>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</si>
  <si>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</si>
  <si>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</si>
  <si>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</si>
  <si>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</si>
  <si>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</si>
  <si>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</si>
  <si>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</si>
  <si>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</si>
  <si>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</si>
  <si>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</si>
  <si>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</si>
  <si>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</si>
  <si>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</si>
  <si>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</si>
  <si>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</si>
  <si>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</si>
  <si>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</si>
  <si>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</si>
  <si>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</si>
  <si>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</si>
  <si>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</si>
  <si>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</si>
  <si>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</si>
  <si>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</si>
  <si>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</si>
  <si>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</si>
  <si>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</si>
  <si>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</si>
  <si>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</si>
  <si>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</si>
  <si>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</si>
  <si>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</si>
  <si>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</si>
  <si>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</si>
  <si>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</si>
  <si>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</si>
  <si>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</si>
  <si>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</si>
  <si>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</si>
  <si>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</si>
  <si>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</si>
  <si>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</si>
  <si>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</si>
  <si>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</si>
  <si>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</si>
  <si>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</si>
  <si>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</si>
  <si>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</si>
  <si>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</si>
  <si>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</si>
  <si>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</si>
  <si>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</si>
  <si>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</si>
  <si>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</si>
  <si>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</si>
  <si>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</si>
  <si>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</si>
  <si>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</si>
  <si>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</si>
  <si>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</si>
  <si>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</si>
  <si>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</si>
  <si>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</si>
  <si>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</si>
  <si>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</si>
  <si>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</si>
  <si>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</si>
  <si>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</si>
  <si>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</si>
  <si>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</si>
  <si>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</si>
  <si>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</si>
  <si>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</si>
  <si>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</si>
  <si>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</si>
  <si>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</si>
  <si>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</si>
  <si>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</si>
  <si>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</si>
  <si>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</si>
  <si>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</si>
  <si>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</si>
  <si>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</si>
  <si>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</si>
  <si>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</si>
  <si>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</si>
  <si>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</si>
  <si>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</si>
  <si>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</si>
  <si>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</si>
  <si>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</si>
  <si>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</si>
  <si>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</si>
  <si>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</si>
  <si>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</si>
  <si>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</si>
  <si>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</si>
  <si>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</si>
  <si>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</si>
  <si>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</si>
  <si>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</si>
  <si>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</si>
  <si>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</si>
  <si>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</si>
  <si>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</si>
  <si>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</si>
  <si>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</si>
  <si>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</si>
  <si>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</si>
  <si>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</si>
  <si>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</si>
  <si>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</si>
  <si>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</si>
  <si>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</si>
  <si>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</si>
  <si>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</si>
  <si>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</si>
  <si>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</si>
  <si>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</si>
  <si>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</si>
  <si>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</si>
  <si>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</si>
  <si>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</si>
  <si>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</si>
  <si>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</si>
  <si>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</si>
  <si>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</si>
  <si>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</si>
  <si>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</si>
  <si>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</si>
  <si>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</si>
  <si>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</si>
  <si>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</si>
  <si>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</si>
  <si>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</si>
  <si>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</si>
  <si>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</si>
  <si>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</si>
  <si>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</si>
  <si>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</si>
  <si>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</si>
  <si>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</si>
  <si>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</si>
  <si>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</si>
  <si>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</si>
  <si>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</si>
  <si>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</si>
  <si>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</si>
  <si>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</si>
  <si>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</si>
  <si>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</si>
  <si>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</si>
  <si>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</si>
  <si>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</si>
  <si>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</si>
  <si>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</si>
  <si>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</si>
  <si>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</si>
  <si>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</si>
  <si>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</si>
  <si>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</si>
  <si>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</si>
  <si>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</si>
  <si>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</si>
  <si>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</si>
  <si>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</si>
  <si>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</si>
  <si>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</si>
  <si>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</si>
  <si>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</si>
  <si>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</si>
  <si>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</si>
  <si>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</si>
  <si>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</si>
  <si>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</si>
  <si>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</si>
  <si>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</si>
  <si>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</si>
  <si>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</si>
  <si>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</si>
  <si>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</si>
  <si>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</si>
  <si>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</si>
  <si>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</si>
  <si>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</si>
  <si>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</si>
  <si>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</si>
  <si>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</si>
  <si>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</si>
  <si>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</si>
  <si>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</si>
  <si>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</si>
  <si>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</si>
  <si>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</si>
  <si>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</si>
  <si>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</si>
  <si>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</si>
  <si>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</si>
  <si>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</si>
  <si>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</si>
  <si>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</si>
  <si>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</si>
  <si>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</si>
  <si>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</si>
  <si>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</si>
  <si>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</si>
  <si>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</si>
  <si>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</si>
  <si>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</si>
  <si>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</si>
  <si>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</si>
  <si>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</si>
  <si>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</si>
  <si>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</si>
  <si>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</si>
  <si>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</si>
  <si>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</si>
  <si>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</si>
  <si>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</si>
  <si>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</si>
  <si>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</si>
  <si>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</si>
  <si>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</si>
  <si>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</si>
  <si>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</si>
  <si>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</si>
  <si>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</si>
  <si>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</si>
  <si>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</si>
  <si>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</si>
  <si>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</si>
  <si>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</si>
  <si>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</si>
  <si>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</si>
  <si>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</si>
  <si>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</si>
  <si>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</si>
  <si>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</si>
  <si>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</si>
  <si>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</si>
  <si>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</si>
  <si>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</si>
  <si>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</si>
  <si>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</si>
  <si>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</si>
  <si>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</si>
  <si>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</si>
  <si>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</si>
  <si>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</si>
  <si>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</si>
  <si>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</si>
  <si>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</si>
  <si>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</si>
  <si>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</si>
  <si>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</si>
  <si>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</si>
  <si>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</si>
  <si>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</si>
  <si>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</si>
  <si>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</si>
  <si>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</si>
  <si>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</si>
  <si>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</si>
  <si>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</si>
  <si>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</si>
  <si>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</si>
  <si>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</si>
  <si>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</si>
  <si>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</si>
  <si>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</si>
  <si>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</si>
  <si>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</si>
  <si>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</si>
  <si>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</si>
  <si>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</si>
  <si>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</si>
  <si>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</si>
  <si>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</si>
  <si>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</si>
  <si>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</si>
  <si>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</si>
  <si>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</si>
  <si>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</si>
  <si>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</si>
  <si>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</si>
  <si>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</si>
  <si>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</si>
  <si>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</si>
  <si>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</si>
  <si>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</si>
  <si>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</si>
  <si>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</si>
  <si>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</si>
  <si>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</si>
  <si>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</si>
  <si>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</si>
  <si>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</si>
  <si>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</si>
  <si>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</si>
  <si>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</si>
  <si>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</si>
  <si>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</si>
  <si>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</si>
  <si>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</si>
  <si>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</si>
  <si>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</si>
  <si>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</si>
  <si>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</si>
  <si>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</si>
  <si>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</si>
  <si>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</si>
  <si>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</si>
  <si>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</si>
  <si>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</si>
  <si>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</si>
  <si>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</si>
  <si>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</si>
  <si>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</si>
  <si>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</si>
  <si>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</si>
  <si>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</si>
  <si>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</si>
  <si>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</si>
  <si>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</si>
  <si>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</si>
  <si>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</si>
  <si>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</si>
  <si>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</si>
  <si>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</si>
  <si>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</si>
  <si>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</si>
  <si>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</si>
  <si>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</si>
  <si>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</si>
  <si>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</si>
  <si>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</si>
  <si>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</si>
  <si>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</si>
  <si>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</si>
  <si>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</si>
  <si>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</si>
  <si>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</si>
  <si>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</si>
  <si>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</si>
  <si>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</si>
  <si>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</si>
  <si>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</si>
  <si>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</si>
  <si>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</si>
  <si>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</si>
  <si>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</si>
  <si>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</si>
  <si>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</si>
  <si>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</si>
  <si>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</si>
  <si>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</si>
  <si>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</si>
  <si>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</si>
  <si>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</si>
  <si>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</si>
  <si>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</si>
  <si>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</si>
  <si>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</si>
  <si>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</si>
  <si>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</si>
  <si>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</si>
  <si>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</si>
  <si>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</si>
  <si>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</si>
  <si>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</si>
  <si>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</si>
  <si>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</si>
  <si>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</si>
  <si>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</si>
  <si>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</si>
  <si>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</si>
  <si>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</si>
  <si>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</si>
  <si>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</si>
  <si>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</si>
  <si>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</si>
  <si>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</si>
  <si>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</si>
  <si>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</si>
  <si>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</si>
  <si>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</si>
  <si>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</si>
  <si>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</si>
  <si>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</si>
  <si>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</si>
  <si>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</si>
  <si>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</si>
  <si>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</si>
  <si>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</si>
  <si>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</si>
  <si>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</si>
  <si>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</si>
  <si>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</si>
  <si>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</si>
  <si>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</si>
  <si>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</si>
  <si>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</si>
  <si>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</si>
  <si>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</si>
  <si>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</si>
  <si>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</si>
  <si>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</si>
  <si>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</si>
  <si>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</si>
  <si>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</si>
  <si>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</si>
  <si>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</si>
  <si>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</si>
  <si>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</si>
  <si>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</si>
  <si>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</si>
  <si>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</si>
  <si>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</si>
  <si>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</si>
  <si>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</si>
  <si>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</si>
  <si>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</si>
  <si>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</si>
  <si>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</si>
  <si>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</si>
  <si>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</si>
  <si>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</si>
  <si>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</si>
  <si>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</si>
  <si>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</si>
  <si>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</si>
  <si>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</si>
  <si>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</si>
  <si>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</si>
  <si>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</si>
  <si>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</si>
  <si>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</si>
  <si>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</si>
  <si>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</si>
  <si>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</si>
  <si>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</si>
  <si>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</si>
  <si>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</si>
  <si>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</si>
  <si>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</si>
  <si>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</si>
  <si>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</si>
  <si>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</si>
  <si>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</si>
  <si>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</si>
  <si>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</si>
  <si>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</si>
  <si>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</si>
  <si>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</si>
  <si>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</si>
  <si>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</si>
  <si>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</si>
  <si>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</si>
  <si>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</si>
  <si>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</si>
  <si>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</si>
  <si>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</si>
  <si>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</si>
  <si>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</si>
  <si>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</si>
  <si>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</si>
  <si>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</si>
  <si>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</si>
  <si>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</si>
  <si>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</si>
  <si>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</si>
  <si>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</si>
  <si>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</si>
  <si>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</si>
  <si>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</si>
  <si>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</si>
  <si>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</si>
  <si>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</si>
  <si>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</si>
  <si>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</si>
  <si>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</si>
  <si>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</si>
  <si>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</si>
  <si>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</si>
  <si>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</si>
  <si>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</si>
  <si>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</si>
  <si>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</si>
  <si>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</si>
  <si>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</si>
  <si>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</si>
  <si>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</si>
  <si>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</si>
  <si>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</si>
  <si>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</si>
  <si>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</si>
  <si>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</si>
  <si>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</si>
  <si>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</si>
  <si>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</si>
  <si>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</si>
  <si>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</si>
  <si>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</si>
  <si>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</si>
  <si>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</si>
  <si>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</si>
  <si>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</si>
  <si>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</si>
  <si>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</si>
  <si>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</si>
  <si>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</si>
  <si>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</si>
  <si>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</si>
  <si>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</si>
  <si>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</si>
  <si>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</si>
  <si>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</si>
  <si>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</si>
  <si>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</si>
  <si>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</si>
  <si>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</si>
  <si>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</si>
  <si>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</si>
  <si>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</si>
  <si>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</si>
  <si>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</si>
  <si>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</si>
  <si>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</si>
  <si>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</si>
  <si>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</si>
  <si>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</si>
  <si>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</si>
  <si>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</si>
  <si>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</si>
  <si>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</si>
  <si>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</si>
  <si>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</si>
  <si>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</si>
  <si>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</si>
  <si>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</si>
  <si>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</si>
  <si>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</si>
  <si>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</si>
  <si>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</si>
  <si>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</si>
  <si>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</si>
  <si>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</si>
  <si>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</si>
  <si>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</si>
  <si>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</si>
  <si>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</si>
  <si>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</si>
  <si>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</si>
  <si>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</si>
  <si>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</si>
  <si>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</si>
  <si>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</si>
  <si>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</si>
  <si>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</si>
  <si>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</si>
  <si>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</si>
  <si>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</si>
  <si>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</si>
  <si>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</si>
  <si>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</si>
  <si>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</si>
  <si>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</si>
  <si>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</si>
  <si>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</si>
  <si>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</si>
  <si>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</si>
  <si>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</si>
  <si>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</si>
  <si>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</si>
  <si>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</si>
  <si>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</si>
  <si>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</si>
  <si>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</si>
  <si>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</si>
  <si>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</si>
  <si>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</si>
  <si>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</si>
  <si>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</si>
  <si>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</si>
  <si>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</si>
  <si>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</si>
  <si>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</si>
  <si>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</si>
  <si>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</si>
  <si>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</si>
  <si>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</si>
  <si>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</si>
  <si>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</si>
  <si>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</si>
  <si>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</si>
  <si>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</si>
  <si>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</si>
  <si>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</si>
  <si>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</si>
  <si>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</si>
  <si>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</si>
  <si>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</si>
  <si>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</si>
  <si>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</si>
  <si>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</si>
  <si>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</si>
  <si>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</si>
  <si>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</si>
  <si>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</si>
  <si>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</si>
  <si>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</si>
  <si>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</si>
  <si>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</si>
  <si>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</si>
  <si>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</si>
  <si>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</si>
  <si>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</si>
  <si>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</si>
  <si>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</si>
  <si>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</si>
  <si>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</si>
  <si>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</si>
  <si>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</si>
  <si>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</si>
  <si>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</si>
  <si>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</si>
  <si>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</si>
  <si>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</si>
  <si>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</si>
  <si>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</si>
  <si>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</si>
  <si>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</si>
  <si>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</si>
  <si>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</si>
  <si>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</si>
  <si>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</si>
  <si>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</si>
  <si>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</si>
  <si>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</si>
  <si>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</si>
  <si>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</si>
  <si>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</si>
  <si>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</si>
  <si>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</si>
  <si>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</si>
  <si>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</si>
  <si>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</si>
  <si>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</si>
  <si>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</si>
  <si>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</si>
  <si>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</si>
  <si>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</si>
  <si>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</si>
  <si>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</si>
  <si>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</si>
  <si>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</si>
  <si>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</si>
  <si>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</si>
  <si>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</si>
  <si>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</si>
  <si>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</si>
  <si>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</si>
  <si>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</si>
  <si>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</si>
  <si>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</si>
  <si>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</si>
  <si>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</si>
  <si>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</si>
  <si>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</si>
  <si>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</si>
  <si>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</si>
  <si>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</si>
  <si>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</si>
  <si>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</si>
  <si>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</si>
  <si>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</si>
  <si>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</si>
  <si>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</si>
  <si>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</si>
  <si>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</si>
  <si>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</si>
  <si>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</si>
  <si>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</si>
  <si>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</si>
  <si>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</si>
  <si>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</si>
  <si>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</si>
  <si>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</si>
  <si>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</si>
  <si>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</si>
  <si>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</si>
  <si>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</si>
  <si>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</si>
  <si>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</si>
  <si>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</si>
  <si>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</si>
  <si>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</si>
  <si>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</si>
  <si>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</si>
  <si>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</si>
  <si>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</si>
  <si>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</si>
  <si>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</si>
  <si>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</si>
  <si>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</si>
  <si>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</si>
  <si>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</si>
  <si>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</si>
  <si>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</si>
  <si>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</si>
  <si>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</si>
  <si>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</si>
  <si>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</si>
  <si>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</si>
  <si>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</si>
  <si>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</si>
  <si>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</si>
  <si>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</si>
  <si>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</si>
  <si>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</si>
  <si>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</si>
  <si>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</si>
  <si>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</si>
  <si>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</si>
  <si>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</si>
  <si>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</si>
  <si>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</si>
  <si>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</si>
  <si>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</si>
  <si>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</si>
  <si>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</si>
  <si>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</si>
  <si>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</si>
  <si>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</si>
  <si>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</si>
  <si>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</si>
  <si>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</si>
  <si>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</si>
  <si>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</si>
  <si>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</si>
  <si>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</si>
  <si>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</si>
  <si>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</si>
  <si>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</si>
  <si>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</si>
  <si>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</si>
  <si>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</si>
  <si>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</si>
  <si>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</si>
  <si>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</si>
  <si>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</si>
  <si>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</si>
  <si>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</si>
  <si>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</si>
  <si>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</si>
  <si>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</si>
  <si>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</si>
  <si>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</si>
  <si>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</si>
  <si>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</si>
  <si>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</si>
  <si>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</si>
  <si>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</si>
  <si>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</si>
  <si>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</si>
  <si>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</si>
  <si>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</si>
  <si>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</si>
  <si>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</si>
  <si>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</si>
  <si>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</si>
  <si>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</si>
  <si>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</si>
  <si>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</si>
  <si>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</si>
  <si>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</si>
  <si>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</si>
  <si>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</si>
  <si>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</si>
  <si>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</si>
  <si>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</si>
  <si>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</si>
  <si>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</si>
  <si>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</si>
  <si>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</si>
  <si>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</si>
  <si>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</si>
  <si>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</si>
  <si>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</si>
  <si>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</si>
  <si>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</si>
  <si>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</si>
  <si>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</si>
  <si>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</si>
  <si>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</si>
  <si>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</si>
  <si>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</si>
  <si>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</si>
  <si>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</si>
  <si>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</si>
  <si>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</si>
  <si>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</si>
  <si>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</si>
  <si>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</si>
  <si>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</si>
  <si>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</si>
  <si>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</si>
  <si>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</si>
  <si>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</si>
  <si>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</si>
  <si>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</si>
  <si>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</si>
  <si>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</si>
  <si>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</si>
  <si>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</si>
  <si>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</si>
  <si>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</si>
  <si>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</si>
  <si>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</si>
  <si>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</si>
  <si>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</si>
  <si>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</si>
  <si>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</si>
  <si>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</si>
  <si>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</si>
  <si>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</si>
  <si>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</si>
  <si>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</si>
  <si>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</si>
  <si>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</si>
  <si>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</si>
  <si>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</si>
  <si>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</si>
  <si>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</si>
  <si>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</si>
  <si>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</si>
  <si>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</si>
  <si>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</si>
  <si>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</si>
  <si>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</si>
  <si>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</si>
  <si>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</si>
  <si>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</si>
  <si>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</si>
  <si>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</si>
  <si>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</si>
  <si>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</si>
  <si>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</si>
  <si>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</si>
  <si>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</si>
  <si>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</si>
  <si>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</si>
  <si>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</si>
  <si>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</si>
  <si>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</si>
  <si>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</si>
  <si>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</si>
  <si>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</si>
  <si>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</si>
  <si>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</si>
  <si>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</si>
  <si>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</si>
  <si>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</si>
  <si>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</si>
  <si>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</si>
  <si>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</si>
  <si>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</si>
  <si>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</si>
  <si>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</si>
  <si>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</si>
  <si>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</si>
  <si>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</si>
  <si>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</si>
  <si>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</si>
  <si>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</si>
  <si>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</si>
  <si>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</si>
  <si>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</si>
  <si>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</si>
  <si>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</si>
  <si>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</si>
  <si>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</si>
  <si>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</si>
  <si>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</si>
  <si>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</si>
  <si>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</si>
  <si>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</si>
  <si>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</si>
  <si>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</si>
  <si>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</si>
  <si>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</si>
  <si>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</si>
  <si>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</si>
  <si>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</si>
  <si>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</si>
  <si>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</si>
  <si>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</si>
  <si>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</si>
  <si>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</si>
  <si>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</si>
  <si>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</si>
  <si>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</si>
  <si>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</si>
  <si>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</si>
  <si>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</si>
  <si>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</si>
  <si>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</si>
  <si>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</si>
  <si>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</si>
  <si>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</si>
  <si>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</si>
  <si>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</si>
  <si>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</si>
  <si>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</si>
  <si>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</si>
  <si>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</si>
  <si>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</si>
  <si>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</si>
  <si>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</si>
  <si>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</si>
  <si>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</si>
  <si>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</si>
  <si>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</si>
  <si>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</si>
  <si>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</si>
  <si>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</si>
  <si>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</si>
  <si>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</si>
  <si>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</si>
  <si>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</si>
  <si>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</si>
  <si>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</si>
  <si>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</si>
  <si>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</si>
  <si>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</si>
  <si>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</si>
  <si>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</si>
  <si>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</si>
  <si>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</si>
  <si>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</si>
  <si>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</si>
  <si>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</si>
  <si>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</si>
  <si>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</si>
  <si>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</si>
  <si>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</si>
  <si>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</si>
  <si>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</si>
  <si>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</si>
  <si>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</si>
  <si>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</si>
  <si>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</si>
  <si>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</si>
  <si>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</si>
  <si>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</si>
  <si>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</si>
  <si>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</si>
  <si>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</si>
  <si>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</si>
  <si>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</si>
  <si>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</si>
  <si>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</si>
  <si>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</si>
  <si>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</si>
  <si>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</si>
  <si>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</si>
  <si>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</si>
  <si>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</si>
  <si>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</si>
  <si>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</si>
  <si>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</si>
  <si>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</si>
  <si>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</si>
  <si>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</si>
  <si>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</si>
  <si>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</si>
  <si>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</si>
  <si>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</si>
  <si>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</si>
  <si>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</si>
  <si>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</si>
  <si>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</si>
  <si>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</si>
  <si>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</si>
  <si>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</si>
  <si>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</si>
  <si>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</si>
  <si>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</si>
  <si>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</si>
  <si>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</si>
  <si>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</si>
  <si>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</si>
  <si>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</si>
  <si>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</si>
  <si>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</si>
  <si>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</si>
  <si>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</si>
  <si>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</si>
  <si>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</si>
  <si>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</si>
  <si>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</si>
  <si>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</si>
  <si>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</si>
  <si>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</si>
  <si>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</si>
  <si>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</si>
  <si>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</si>
  <si>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</si>
  <si>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</si>
  <si>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</si>
  <si>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</si>
  <si>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</si>
  <si>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</si>
  <si>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</si>
  <si>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</si>
  <si>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</si>
  <si>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</si>
  <si>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</si>
  <si>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</si>
  <si>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</si>
  <si>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</si>
  <si>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</si>
  <si>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</si>
  <si>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</si>
  <si>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</si>
  <si>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</si>
  <si>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</si>
  <si>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</si>
  <si>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</si>
  <si>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</si>
  <si>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</si>
  <si>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</si>
  <si>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</si>
  <si>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</si>
  <si>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</si>
  <si>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</si>
  <si>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</si>
  <si>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</si>
  <si>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</si>
  <si>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</si>
  <si>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</si>
  <si>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</si>
  <si>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</si>
  <si>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</si>
  <si>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</si>
  <si>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</si>
  <si>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</si>
  <si>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</si>
  <si>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</si>
  <si>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</si>
  <si>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</si>
  <si>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</si>
  <si>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</si>
  <si>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</si>
  <si>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</si>
  <si>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</si>
  <si>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</si>
  <si>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</si>
  <si>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</si>
  <si>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</si>
  <si>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</si>
  <si>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</si>
  <si>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</si>
  <si>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</si>
  <si>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</si>
  <si>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</si>
  <si>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</si>
  <si>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</si>
  <si>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</si>
  <si>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</si>
  <si>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</si>
  <si>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</si>
  <si>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</si>
  <si>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</si>
  <si>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</si>
  <si>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</si>
  <si>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</si>
  <si>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</si>
  <si>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</si>
  <si>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</si>
  <si>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</si>
  <si>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</si>
  <si>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</si>
  <si>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</si>
  <si>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</si>
  <si>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</si>
  <si>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</si>
  <si>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</si>
  <si>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</si>
  <si>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</si>
  <si>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</si>
  <si>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</si>
  <si>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</si>
  <si>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</si>
  <si>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</si>
  <si>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</si>
  <si>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</si>
  <si>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</si>
  <si>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</si>
  <si>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</si>
  <si>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</si>
  <si>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</si>
  <si>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</si>
  <si>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</si>
  <si>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</si>
  <si>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</si>
  <si>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</si>
  <si>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</si>
  <si>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</si>
  <si>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</si>
  <si>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</si>
  <si>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</si>
  <si>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</si>
  <si>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</si>
  <si>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</si>
  <si>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</si>
  <si>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</si>
  <si>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</si>
  <si>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</si>
  <si>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</si>
  <si>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</si>
  <si>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</si>
  <si>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</si>
  <si>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</si>
  <si>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</si>
  <si>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</si>
  <si>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</si>
  <si>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</si>
  <si>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</si>
  <si>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</si>
  <si>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</si>
  <si>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</si>
  <si>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</si>
  <si>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</si>
  <si>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</si>
  <si>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</si>
  <si>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</si>
  <si>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</si>
  <si>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</si>
  <si>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</si>
  <si>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</si>
  <si>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</si>
  <si>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</si>
  <si>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</si>
  <si>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</si>
  <si>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</si>
  <si>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</si>
  <si>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</si>
  <si>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</si>
  <si>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</si>
  <si>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</si>
  <si>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</si>
  <si>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</si>
  <si>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</si>
  <si>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</si>
  <si>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</si>
  <si>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</si>
  <si>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</si>
  <si>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</si>
  <si>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</si>
  <si>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</si>
  <si>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</si>
  <si>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</si>
  <si>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</si>
  <si>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</si>
  <si>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</si>
  <si>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</si>
  <si>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</si>
  <si>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</si>
  <si>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</si>
  <si>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</si>
  <si>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</si>
  <si>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</si>
  <si>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</si>
  <si>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</si>
  <si>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</si>
  <si>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</si>
  <si>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</si>
  <si>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</si>
  <si>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</si>
  <si>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</si>
  <si>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</si>
  <si>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</si>
  <si>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</si>
  <si>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</si>
  <si>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</si>
  <si>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</si>
  <si>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</si>
  <si>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</si>
  <si>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</si>
  <si>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</si>
  <si>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</si>
  <si>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</si>
  <si>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</si>
  <si>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</si>
  <si>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</si>
  <si>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</si>
  <si>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</si>
  <si>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</si>
  <si>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</si>
  <si>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</si>
  <si>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</si>
  <si>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</si>
  <si>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</si>
  <si>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</si>
  <si>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</si>
  <si>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</si>
  <si>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</si>
  <si>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</si>
  <si>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</si>
  <si>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</si>
  <si>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</si>
  <si>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</si>
  <si>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</si>
  <si>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</si>
  <si>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</si>
  <si>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</si>
  <si>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</si>
  <si>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</si>
  <si>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</si>
  <si>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</si>
  <si>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</si>
  <si>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</si>
  <si>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</si>
  <si>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</si>
  <si>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</si>
  <si>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</si>
  <si>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</si>
  <si>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</si>
  <si>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</si>
  <si>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</si>
  <si>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</si>
  <si>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</si>
  <si>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</si>
  <si>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</si>
  <si>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</si>
  <si>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</si>
  <si>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</si>
  <si>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</si>
  <si>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</si>
  <si>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</si>
  <si>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</si>
  <si>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</si>
  <si>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</si>
  <si>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</si>
  <si>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</si>
  <si>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</si>
  <si>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</si>
  <si>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</si>
  <si>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</si>
  <si>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</si>
  <si>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</si>
  <si>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</si>
  <si>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</si>
  <si>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</si>
  <si>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</si>
  <si>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</si>
  <si>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</si>
  <si>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</si>
  <si>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</si>
  <si>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</si>
  <si>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</si>
  <si>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</si>
  <si>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</si>
  <si>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</si>
  <si>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</si>
  <si>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</si>
  <si>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</si>
  <si>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</si>
  <si>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</si>
  <si>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</si>
  <si>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</si>
  <si>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</si>
  <si>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</si>
  <si>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</si>
  <si>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</si>
  <si>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</si>
  <si>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</si>
  <si>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</si>
  <si>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</si>
  <si>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</si>
  <si>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</si>
  <si>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</si>
  <si>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</si>
  <si>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</si>
  <si>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</si>
  <si>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</si>
  <si>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</si>
  <si>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</si>
  <si>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</si>
  <si>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</si>
  <si>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</si>
  <si>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</si>
  <si>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</si>
  <si>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</si>
  <si>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</si>
  <si>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</si>
  <si>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</si>
  <si>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</si>
  <si>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</si>
  <si>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</si>
  <si>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</si>
  <si>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</si>
  <si>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</si>
  <si>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</si>
  <si>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</si>
  <si>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</si>
  <si>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</si>
  <si>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</si>
  <si>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</si>
  <si>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</si>
  <si>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</si>
  <si>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</si>
  <si>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</si>
  <si>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</si>
  <si>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</si>
  <si>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</si>
  <si>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</si>
  <si>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</si>
  <si>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</si>
  <si>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</si>
  <si>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</si>
  <si>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</si>
  <si>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</si>
  <si>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</si>
  <si>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</si>
  <si>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</si>
  <si>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</si>
  <si>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</si>
  <si>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</si>
  <si>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</si>
  <si>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</si>
  <si>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</si>
  <si>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</si>
  <si>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</si>
  <si>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</si>
  <si>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</si>
  <si>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</si>
  <si>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</si>
  <si>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</si>
  <si>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</si>
  <si>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</si>
  <si>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</si>
  <si>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</si>
  <si>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</si>
  <si>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</si>
  <si>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</si>
  <si>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</si>
  <si>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</si>
  <si>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</si>
  <si>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</si>
  <si>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</si>
  <si>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</si>
  <si>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</si>
  <si>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</si>
  <si>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</si>
  <si>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</si>
  <si>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</si>
  <si>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</si>
  <si>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</si>
  <si>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</si>
  <si>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</si>
  <si>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</si>
  <si>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</si>
  <si>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</si>
  <si>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</si>
  <si>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</si>
  <si>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</si>
  <si>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</si>
  <si>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</si>
  <si>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</si>
  <si>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</si>
  <si>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</si>
  <si>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</si>
  <si>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</si>
  <si>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</si>
  <si>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</si>
  <si>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</si>
  <si>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</si>
  <si>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</si>
  <si>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</si>
  <si>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</si>
  <si>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</si>
  <si>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</si>
  <si>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</si>
  <si>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</si>
  <si>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</si>
  <si>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</si>
  <si>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</si>
  <si>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</si>
  <si>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</si>
  <si>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</si>
  <si>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</si>
  <si>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</si>
  <si>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</si>
  <si>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</si>
  <si>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</si>
  <si>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</si>
  <si>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</si>
  <si>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</si>
  <si>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</si>
  <si>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</si>
  <si>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</si>
  <si>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</si>
  <si>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</si>
  <si>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</si>
  <si>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</si>
  <si>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</si>
  <si>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</si>
  <si>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</si>
  <si>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</si>
  <si>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</si>
  <si>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</si>
  <si>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</si>
  <si>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</si>
  <si>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</si>
  <si>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</si>
  <si>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</si>
  <si>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</si>
  <si>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</si>
  <si>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</si>
  <si>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</si>
  <si>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</si>
  <si>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</si>
  <si>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</si>
  <si>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</si>
  <si>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</si>
  <si>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</si>
  <si>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</si>
  <si>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</si>
  <si>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</si>
  <si>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</si>
  <si>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</si>
  <si>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</si>
  <si>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</si>
  <si>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</si>
  <si>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</si>
  <si>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</si>
  <si>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</si>
  <si>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</si>
  <si>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</si>
  <si>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</si>
  <si>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</si>
  <si>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</si>
  <si>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</si>
  <si>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</si>
  <si>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</si>
  <si>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</si>
  <si>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</si>
  <si>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</si>
  <si>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</si>
  <si>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</si>
  <si>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</si>
  <si>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</si>
  <si>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</si>
  <si>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</si>
  <si>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</si>
  <si>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</si>
  <si>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</si>
  <si>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</si>
  <si>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</si>
  <si>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</si>
  <si>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</si>
  <si>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</si>
  <si>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</si>
  <si>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</si>
  <si>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</si>
  <si>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</si>
  <si>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</si>
  <si>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</si>
  <si>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</si>
  <si>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</si>
  <si>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</si>
  <si>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</si>
  <si>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</si>
  <si>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</si>
  <si>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</si>
  <si>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</si>
  <si>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</si>
  <si>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</si>
  <si>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</si>
  <si>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</si>
  <si>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</si>
  <si>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</si>
  <si>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</si>
  <si>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</si>
  <si>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</si>
  <si>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</si>
  <si>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</si>
  <si>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</si>
  <si>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</si>
  <si>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</si>
  <si>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</si>
  <si>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</si>
  <si>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</si>
  <si>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</si>
  <si>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</si>
  <si>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</si>
  <si>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</si>
  <si>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</si>
  <si>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</si>
  <si>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</si>
  <si>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</si>
  <si>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</si>
  <si>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</si>
  <si>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</si>
  <si>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</si>
  <si>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</si>
  <si>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</si>
  <si>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</si>
  <si>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</si>
  <si>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</si>
  <si>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</si>
  <si>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</si>
  <si>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</si>
  <si>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</si>
  <si>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</si>
  <si>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</si>
  <si>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</si>
  <si>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</si>
  <si>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</si>
  <si>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</si>
  <si>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</si>
  <si>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</si>
  <si>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</si>
  <si>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</si>
  <si>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</si>
  <si>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</si>
  <si>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</si>
  <si>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</si>
  <si>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</si>
  <si>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</si>
  <si>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</si>
  <si>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</si>
  <si>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</si>
  <si>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</si>
  <si>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</si>
  <si>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</si>
  <si>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</si>
  <si>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</si>
  <si>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</si>
  <si>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</si>
  <si>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</si>
  <si>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</si>
  <si>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</si>
  <si>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</si>
  <si>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</si>
  <si>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</si>
  <si>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</si>
  <si>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</si>
  <si>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</si>
  <si>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</si>
  <si>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</si>
  <si>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</si>
  <si>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</si>
  <si>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</si>
  <si>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</si>
  <si>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</si>
  <si>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</si>
  <si>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</si>
  <si>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</si>
  <si>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</si>
  <si>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</si>
  <si>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</si>
  <si>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</si>
  <si>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</si>
  <si>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</si>
  <si>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</si>
  <si>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</si>
  <si>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</si>
  <si>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</si>
  <si>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</si>
  <si>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</si>
  <si>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</si>
  <si>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</si>
  <si>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</si>
  <si>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</si>
  <si>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</si>
  <si>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</si>
  <si>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</si>
  <si>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</si>
  <si>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</si>
  <si>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</si>
  <si>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</si>
  <si>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</si>
  <si>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</si>
  <si>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</si>
  <si>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</si>
  <si>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</si>
  <si>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</si>
  <si>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</si>
  <si>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</si>
  <si>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</si>
  <si>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</si>
  <si>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</si>
  <si>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</si>
  <si>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</si>
  <si>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</si>
  <si>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</si>
  <si>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</si>
  <si>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</si>
  <si>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</si>
  <si>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</si>
  <si>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</si>
  <si>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</si>
  <si>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</si>
  <si>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</si>
  <si>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</si>
  <si>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</si>
  <si>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</si>
  <si>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</si>
  <si>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</si>
  <si>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</si>
  <si>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</si>
  <si>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</si>
  <si>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</si>
  <si>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</si>
  <si>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</si>
  <si>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</si>
  <si>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</si>
  <si>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</si>
  <si>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</si>
  <si>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</si>
  <si>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</si>
  <si>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</si>
  <si>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</si>
  <si>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</si>
  <si>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</si>
  <si>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</si>
  <si>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</si>
  <si>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</si>
  <si>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</si>
  <si>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</si>
  <si>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</si>
  <si>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</si>
  <si>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</si>
  <si>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</si>
  <si>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</si>
  <si>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</si>
  <si>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</si>
  <si>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</si>
  <si>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</si>
  <si>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</si>
  <si>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</si>
  <si>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</si>
  <si>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</si>
  <si>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</si>
  <si>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</si>
  <si>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</si>
  <si>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</si>
  <si>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</si>
  <si>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</si>
  <si>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</si>
  <si>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</si>
  <si>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</si>
  <si>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</si>
  <si>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</si>
  <si>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</si>
  <si>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</si>
  <si>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</si>
  <si>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</si>
  <si>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</si>
  <si>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</si>
  <si>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</si>
  <si>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</si>
  <si>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</si>
  <si>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</si>
  <si>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</si>
  <si>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</si>
  <si>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</si>
  <si>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</si>
  <si>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</si>
  <si>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</si>
  <si>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</si>
  <si>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</si>
  <si>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</si>
  <si>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</si>
  <si>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</si>
  <si>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</si>
  <si>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</si>
  <si>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</si>
  <si>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</si>
  <si>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</si>
  <si>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</si>
  <si>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</si>
  <si>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</si>
  <si>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</si>
  <si>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</si>
  <si>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</si>
  <si>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</si>
  <si>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</si>
  <si>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</si>
  <si>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</si>
  <si>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</si>
  <si>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</si>
  <si>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</si>
  <si>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</si>
  <si>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</si>
  <si>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</si>
  <si>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</si>
  <si>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</si>
  <si>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</si>
  <si>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</si>
  <si>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</si>
  <si>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</si>
  <si>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</si>
  <si>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</si>
  <si>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</si>
  <si>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</si>
  <si>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</si>
  <si>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</si>
  <si>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</si>
  <si>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</si>
  <si>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</si>
  <si>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</si>
  <si>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</si>
  <si>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</si>
  <si>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</si>
  <si>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</si>
  <si>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</si>
  <si>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</si>
  <si>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</si>
  <si>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</si>
  <si>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</si>
  <si>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</si>
  <si>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</si>
  <si>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</si>
  <si>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</si>
  <si>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</si>
  <si>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</si>
  <si>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</si>
  <si>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</si>
  <si>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</si>
  <si>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</si>
  <si>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</si>
  <si>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</si>
  <si>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</si>
  <si>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</si>
  <si>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</si>
  <si>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</si>
  <si>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</si>
  <si>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</si>
  <si>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</si>
  <si>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</si>
  <si>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</si>
  <si>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</si>
  <si>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</si>
  <si>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</si>
  <si>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</si>
  <si>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</si>
  <si>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</si>
  <si>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</si>
  <si>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</si>
  <si>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</si>
  <si>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</si>
  <si>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</si>
  <si>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</si>
  <si>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</si>
  <si>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</si>
  <si>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</si>
  <si>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</si>
  <si>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</si>
  <si>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</si>
  <si>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</si>
  <si>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</si>
  <si>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</si>
  <si>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</si>
  <si>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</si>
  <si>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</si>
  <si>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</si>
  <si>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</si>
  <si>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</si>
  <si>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</si>
  <si>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</si>
  <si>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</si>
  <si>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</si>
  <si>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</si>
  <si>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</si>
  <si>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</si>
  <si>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</si>
  <si>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</si>
  <si>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</si>
  <si>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</si>
  <si>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</si>
  <si>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</si>
  <si>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</si>
  <si>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</si>
  <si>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</si>
  <si>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</si>
  <si>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</si>
  <si>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</si>
  <si>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</si>
  <si>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</si>
  <si>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</si>
  <si>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</si>
  <si>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</si>
  <si>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</si>
  <si>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</si>
  <si>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</si>
  <si>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</si>
  <si>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</si>
  <si>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</si>
  <si>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</si>
  <si>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</si>
  <si>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</si>
  <si>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</si>
  <si>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</si>
  <si>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</si>
  <si>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</si>
  <si>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</si>
  <si>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</si>
  <si>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</si>
  <si>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</si>
  <si>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</si>
  <si>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</si>
  <si>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</si>
  <si>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</si>
  <si>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</si>
  <si>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</si>
  <si>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</si>
  <si>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</si>
  <si>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</si>
  <si>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</si>
  <si>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</si>
  <si>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</si>
  <si>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</si>
  <si>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</si>
  <si>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</si>
  <si>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</si>
  <si>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</si>
  <si>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</si>
  <si>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</si>
  <si>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</si>
  <si>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</si>
  <si>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</si>
  <si>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</si>
  <si>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</si>
  <si>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</si>
  <si>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</si>
  <si>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</si>
  <si>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</si>
  <si>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</si>
  <si>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</si>
  <si>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</si>
  <si>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</si>
  <si>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</si>
  <si>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</si>
  <si>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</si>
  <si>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</si>
  <si>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</si>
  <si>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</si>
  <si>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</si>
  <si>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</si>
  <si>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</si>
  <si>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</si>
  <si>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</si>
  <si>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</si>
  <si>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</si>
  <si>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</si>
  <si>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</si>
  <si>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</si>
  <si>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</si>
  <si>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</si>
  <si>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</si>
  <si>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</si>
  <si>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</si>
  <si>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</si>
  <si>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</si>
  <si>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</si>
  <si>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</si>
  <si>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</si>
  <si>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</si>
  <si>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</si>
  <si>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</si>
  <si>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</si>
  <si>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</si>
  <si>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</si>
  <si>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</si>
  <si>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</si>
  <si>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</si>
  <si>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</si>
  <si>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</si>
  <si>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</si>
  <si>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</si>
  <si>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</si>
  <si>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</si>
  <si>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</si>
  <si>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</si>
  <si>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</si>
  <si>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</si>
  <si>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</si>
  <si>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</si>
  <si>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</si>
  <si>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</si>
  <si>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</si>
  <si>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</si>
  <si>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</si>
  <si>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</si>
  <si>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</si>
  <si>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</si>
  <si>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</si>
  <si>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</si>
  <si>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</si>
  <si>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</si>
  <si>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</si>
  <si>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</si>
  <si>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</si>
  <si>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</si>
  <si>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</si>
  <si>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</si>
  <si>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</si>
  <si>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</si>
  <si>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</si>
  <si>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</si>
  <si>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</si>
  <si>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</si>
  <si>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</si>
  <si>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</si>
  <si>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</si>
  <si>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</si>
  <si>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</si>
  <si>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</si>
  <si>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</si>
  <si>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</si>
  <si>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</si>
  <si>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</si>
  <si>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</si>
  <si>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</si>
  <si>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</si>
  <si>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</si>
  <si>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</si>
  <si>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</si>
  <si>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</si>
  <si>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</si>
  <si>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</si>
  <si>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</si>
  <si>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</si>
  <si>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</si>
  <si>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</si>
  <si>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</si>
  <si>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</si>
  <si>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</si>
  <si>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</si>
  <si>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</si>
  <si>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</si>
  <si>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</si>
  <si>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</si>
  <si>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</si>
  <si>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</si>
  <si>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</si>
  <si>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</si>
  <si>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</si>
  <si>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</si>
  <si>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</si>
  <si>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</si>
  <si>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</si>
  <si>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</si>
  <si>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</si>
  <si>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</si>
  <si>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</si>
  <si>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</si>
  <si>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</si>
  <si>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</si>
  <si>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</si>
  <si>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</si>
  <si>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</si>
  <si>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</si>
  <si>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</si>
  <si>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</si>
  <si>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</si>
  <si>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</si>
  <si>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</si>
  <si>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</si>
  <si>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</si>
  <si>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</si>
  <si>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</si>
  <si>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</si>
  <si>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</si>
  <si>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</si>
  <si>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</si>
  <si>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</si>
  <si>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</si>
  <si>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</si>
  <si>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</si>
  <si>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</si>
  <si>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</si>
  <si>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</si>
  <si>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</si>
  <si>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</si>
  <si>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</si>
  <si>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</si>
  <si>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</si>
  <si>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</si>
  <si>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</si>
  <si>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</si>
  <si>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</si>
  <si>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</si>
  <si>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</si>
  <si>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</si>
  <si>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</si>
  <si>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</si>
  <si>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</si>
  <si>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</si>
  <si>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</si>
  <si>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</si>
  <si>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</si>
  <si>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</si>
  <si>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</si>
  <si>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</si>
  <si>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</si>
  <si>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</si>
  <si>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</si>
  <si>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</si>
  <si>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</si>
  <si>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</si>
  <si>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</si>
  <si>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</si>
  <si>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</si>
  <si>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</si>
  <si>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</si>
  <si>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</si>
  <si>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</si>
  <si>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</si>
  <si>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</si>
  <si>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</si>
  <si>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</si>
  <si>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</si>
  <si>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</si>
  <si>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</si>
  <si>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</si>
  <si>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</si>
  <si>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</si>
  <si>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</si>
  <si>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</si>
  <si>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</si>
  <si>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</si>
  <si>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</si>
  <si>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</si>
  <si>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</si>
  <si>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</si>
  <si>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</si>
  <si>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</si>
  <si>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</si>
  <si>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</si>
  <si>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</si>
  <si>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</si>
  <si>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</si>
  <si>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</si>
  <si>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</si>
  <si>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</si>
  <si>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</si>
  <si>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</si>
  <si>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</si>
  <si>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</si>
  <si>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</si>
  <si>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</si>
  <si>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</si>
  <si>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</si>
  <si>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</si>
  <si>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</si>
  <si>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</si>
  <si>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</si>
  <si>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</si>
  <si>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</si>
  <si>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</si>
  <si>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</si>
  <si>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</si>
  <si>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</si>
  <si>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</si>
  <si>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</si>
  <si>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</si>
  <si>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</si>
  <si>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</si>
  <si>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</si>
  <si>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</si>
  <si>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</si>
  <si>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</si>
  <si>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</si>
  <si>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</si>
  <si>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</si>
  <si>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</si>
  <si>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</si>
  <si>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</si>
  <si>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</si>
  <si>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</si>
  <si>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</si>
  <si>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</si>
  <si>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</si>
  <si>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</si>
  <si>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</si>
  <si>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</si>
  <si>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</si>
  <si>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</si>
  <si>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</si>
  <si>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</si>
  <si>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</si>
  <si>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</si>
  <si>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</si>
  <si>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</si>
  <si>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</si>
  <si>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</si>
  <si>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</si>
  <si>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</si>
  <si>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</si>
  <si>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</si>
  <si>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</si>
  <si>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</si>
  <si>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</si>
  <si>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</si>
  <si>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</si>
  <si>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</si>
  <si>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</si>
  <si>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</si>
  <si>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</si>
  <si>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</si>
  <si>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</si>
  <si>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</si>
  <si>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</si>
  <si>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</si>
  <si>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</si>
  <si>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</si>
  <si>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</si>
  <si>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</si>
  <si>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</si>
  <si>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</si>
  <si>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</si>
  <si>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</si>
  <si>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</si>
  <si>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</si>
  <si>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</si>
  <si>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</si>
  <si>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</si>
  <si>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</si>
  <si>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</si>
  <si>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</si>
  <si>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</si>
  <si>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</si>
  <si>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</si>
  <si>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</si>
  <si>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</si>
  <si>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</si>
  <si>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</si>
  <si>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</si>
  <si>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</si>
  <si>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</si>
  <si>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</si>
  <si>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</si>
  <si>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</si>
  <si>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</si>
  <si>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</si>
  <si>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</si>
  <si>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</si>
  <si>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</si>
  <si>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</si>
  <si>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</si>
  <si>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</si>
  <si>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</si>
  <si>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</si>
  <si>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</si>
  <si>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</si>
  <si>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</si>
  <si>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</si>
  <si>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</si>
  <si>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</si>
  <si>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</si>
  <si>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</si>
  <si>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</si>
  <si>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</si>
  <si>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</si>
  <si>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</si>
  <si>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</si>
  <si>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</si>
  <si>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</si>
  <si>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</si>
  <si>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</si>
  <si>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</si>
  <si>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</si>
  <si>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</si>
  <si>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</si>
  <si>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</si>
  <si>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</si>
  <si>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</si>
  <si>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</si>
  <si>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</si>
  <si>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</si>
  <si>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</si>
  <si>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</si>
  <si>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</si>
  <si>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</si>
  <si>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</si>
  <si>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</si>
  <si>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</si>
  <si>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</si>
  <si>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</si>
  <si>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</si>
  <si>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</si>
  <si>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</si>
  <si>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</si>
  <si>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</si>
  <si>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</si>
  <si>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</si>
  <si>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</si>
  <si>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</si>
  <si>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</si>
  <si>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</si>
  <si>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</si>
  <si>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</si>
  <si>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</si>
  <si>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</si>
  <si>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</si>
  <si>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</si>
  <si>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</si>
  <si>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</si>
  <si>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</si>
  <si>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</si>
  <si>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</si>
  <si>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</si>
  <si>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</si>
  <si>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</si>
  <si>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</si>
  <si>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</si>
  <si>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</si>
  <si>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</si>
  <si>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</si>
  <si>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</si>
  <si>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</si>
  <si>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</si>
  <si>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</si>
  <si>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</si>
  <si>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</si>
  <si>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</si>
  <si>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</si>
  <si>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</si>
  <si>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</si>
  <si>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</si>
  <si>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</si>
  <si>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</si>
  <si>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</si>
  <si>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</si>
  <si>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</si>
  <si>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</si>
  <si>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</si>
  <si>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</si>
  <si>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</si>
  <si>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</si>
  <si>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</si>
  <si>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</si>
  <si>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</si>
  <si>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</si>
  <si>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</si>
  <si>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</si>
  <si>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</si>
  <si>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</si>
  <si>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</si>
  <si>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</si>
  <si>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</si>
  <si>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</si>
  <si>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</si>
  <si>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</si>
  <si>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</si>
  <si>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</si>
  <si>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</si>
  <si>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</si>
  <si>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</si>
  <si>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</si>
  <si>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</si>
  <si>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</si>
  <si>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</si>
  <si>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</si>
  <si>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</si>
  <si>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</si>
  <si>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</si>
  <si>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</si>
  <si>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</si>
  <si>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</si>
  <si>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</si>
  <si>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</si>
  <si>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</si>
  <si>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</si>
  <si>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</si>
  <si>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</si>
  <si>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</si>
  <si>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</si>
  <si>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</si>
  <si>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</si>
  <si>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</si>
  <si>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</si>
  <si>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</si>
  <si>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</si>
  <si>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</si>
  <si>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</si>
  <si>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</si>
  <si>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</si>
  <si>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</si>
  <si>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</si>
  <si>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</si>
  <si>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</si>
  <si>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</si>
  <si>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</si>
  <si>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</si>
  <si>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</si>
  <si>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</si>
  <si>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</si>
  <si>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</si>
  <si>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</si>
  <si>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</si>
  <si>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</si>
  <si>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</si>
  <si>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</si>
  <si>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</si>
  <si>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</si>
  <si>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</si>
  <si>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</si>
  <si>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</si>
  <si>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</si>
  <si>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</si>
  <si>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</si>
  <si>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</si>
  <si>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</si>
  <si>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</si>
  <si>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</si>
  <si>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</si>
  <si>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</si>
  <si>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</si>
  <si>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</si>
  <si>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</si>
  <si>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</si>
  <si>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</si>
  <si>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</si>
  <si>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</si>
  <si>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</si>
  <si>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</si>
  <si>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</si>
  <si>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</si>
  <si>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</si>
  <si>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</si>
  <si>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</si>
  <si>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</si>
  <si>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</si>
  <si>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</si>
  <si>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</si>
  <si>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</si>
  <si>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</si>
  <si>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</si>
  <si>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</si>
  <si>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</si>
  <si>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</si>
  <si>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</si>
  <si>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</si>
  <si>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</si>
  <si>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</si>
  <si>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</si>
  <si>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</si>
  <si>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</si>
  <si>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</si>
  <si>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</si>
  <si>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</si>
  <si>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</si>
  <si>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</si>
  <si>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</si>
  <si>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</si>
  <si>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</si>
  <si>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</si>
  <si>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</si>
  <si>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</si>
  <si>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</si>
  <si>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</si>
  <si>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</si>
  <si>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</si>
  <si>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</si>
  <si>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</si>
  <si>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</si>
  <si>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</si>
  <si>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</si>
  <si>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</si>
  <si>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</si>
  <si>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</si>
  <si>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</si>
  <si>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</si>
  <si>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</si>
  <si>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</si>
  <si>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</si>
  <si>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</si>
  <si>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</si>
  <si>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</si>
  <si>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</si>
  <si>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</si>
  <si>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</si>
  <si>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</si>
  <si>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</si>
  <si>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</si>
  <si>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</si>
  <si>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</si>
  <si>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</si>
  <si>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</si>
  <si>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</si>
  <si>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</si>
  <si>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</si>
  <si>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</si>
  <si>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</si>
  <si>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</si>
  <si>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</si>
  <si>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</si>
  <si>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</si>
  <si>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</si>
  <si>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</si>
  <si>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</si>
  <si>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</si>
  <si>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</si>
  <si>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</si>
  <si>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</si>
  <si>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</si>
  <si>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</si>
  <si>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</si>
  <si>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</si>
  <si>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</si>
  <si>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</si>
  <si>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</si>
  <si>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</si>
  <si>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</si>
  <si>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</si>
  <si>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</si>
  <si>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</si>
  <si>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</si>
  <si>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</si>
  <si>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</si>
  <si>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</si>
  <si>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</si>
  <si>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</si>
  <si>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</si>
  <si>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</si>
  <si>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</si>
  <si>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</si>
  <si>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</si>
  <si>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</si>
  <si>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</si>
  <si>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</si>
  <si>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</si>
  <si>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</si>
  <si>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</si>
  <si>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</si>
  <si>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</si>
  <si>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</si>
  <si>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</si>
  <si>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</si>
  <si>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</si>
  <si>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</si>
  <si>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</si>
  <si>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</si>
  <si>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</si>
  <si>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</si>
  <si>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</si>
  <si>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</si>
  <si>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</si>
  <si>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</si>
  <si>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</si>
  <si>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</si>
  <si>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</si>
  <si>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</si>
  <si>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</si>
  <si>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</si>
  <si>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</si>
  <si>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</si>
  <si>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</si>
  <si>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</si>
  <si>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</si>
  <si>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</si>
  <si>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</si>
  <si>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</si>
  <si>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</si>
  <si>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</si>
  <si>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</si>
  <si>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</si>
  <si>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</si>
  <si>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</si>
  <si>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</si>
  <si>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</si>
  <si>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</si>
  <si>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</si>
  <si>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</si>
  <si>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</si>
  <si>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</si>
  <si>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</si>
  <si>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</si>
  <si>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</si>
  <si>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</si>
  <si>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</si>
  <si>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</si>
  <si>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</si>
  <si>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</si>
  <si>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</si>
  <si>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</si>
  <si>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</si>
  <si>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</si>
  <si>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</si>
  <si>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</si>
  <si>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</si>
  <si>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</si>
  <si>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</si>
  <si>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</si>
  <si>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</si>
  <si>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</si>
  <si>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</si>
  <si>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</si>
  <si>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</si>
  <si>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</si>
  <si>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</si>
  <si>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</si>
  <si>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</si>
  <si>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</si>
  <si>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</si>
  <si>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</si>
  <si>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</si>
  <si>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</si>
  <si>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</si>
  <si>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</si>
  <si>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</si>
  <si>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</si>
  <si>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</si>
  <si>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</si>
  <si>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</si>
  <si>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</si>
  <si>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</si>
  <si>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</si>
  <si>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</si>
  <si>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</si>
  <si>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</si>
  <si>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</si>
  <si>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</si>
  <si>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</si>
  <si>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</si>
  <si>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</si>
  <si>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</si>
  <si>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</si>
  <si>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</si>
  <si>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</si>
  <si>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</si>
  <si>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</si>
  <si>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</si>
  <si>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</si>
  <si>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</si>
  <si>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</si>
  <si>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</si>
  <si>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</si>
  <si>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</si>
  <si>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</si>
  <si>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</si>
  <si>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</si>
  <si>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</si>
  <si>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</si>
  <si>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</si>
  <si>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</si>
  <si>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</si>
  <si>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</si>
  <si>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</si>
  <si>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</si>
  <si>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</si>
  <si>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</si>
  <si>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</si>
  <si>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</si>
  <si>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</si>
  <si>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</si>
  <si>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</si>
  <si>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</si>
  <si>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</si>
  <si>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</si>
  <si>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</si>
  <si>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</si>
  <si>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</si>
  <si>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</si>
  <si>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</si>
  <si>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</si>
  <si>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</si>
  <si>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</si>
  <si>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</si>
  <si>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</si>
  <si>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</si>
  <si>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</si>
  <si>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</si>
  <si>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</si>
  <si>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</si>
  <si>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</si>
  <si>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</si>
  <si>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</si>
  <si>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</si>
  <si>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</si>
  <si>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</si>
  <si>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</si>
  <si>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</si>
  <si>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</si>
  <si>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</si>
  <si>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</si>
  <si>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</si>
  <si>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</si>
  <si>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</si>
  <si>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</si>
  <si>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</si>
  <si>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</si>
  <si>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</si>
  <si>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</si>
  <si>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</si>
  <si>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</si>
  <si>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</si>
  <si>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</si>
  <si>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</si>
  <si>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</si>
  <si>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</si>
  <si>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</si>
  <si>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</si>
  <si>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</si>
  <si>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</si>
  <si>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</si>
  <si>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</si>
  <si>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</si>
  <si>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</si>
  <si>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</si>
  <si>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</si>
  <si>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</si>
  <si>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</si>
  <si>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</si>
  <si>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</si>
  <si>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</si>
  <si>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</si>
  <si>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</si>
  <si>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</si>
  <si>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</si>
  <si>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</si>
  <si>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</si>
  <si>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</si>
  <si>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</si>
  <si>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</si>
  <si>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</si>
  <si>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</si>
  <si>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</si>
  <si>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</si>
  <si>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</si>
  <si>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</si>
  <si>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</si>
  <si>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</si>
  <si>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</si>
  <si>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</si>
  <si>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</si>
  <si>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</si>
  <si>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</si>
  <si>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</si>
  <si>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</si>
  <si>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</si>
  <si>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</si>
  <si>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</si>
  <si>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</si>
  <si>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</si>
  <si>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</si>
  <si>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</si>
  <si>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</si>
  <si>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</si>
  <si>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</si>
  <si>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</si>
  <si>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</si>
  <si>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</si>
  <si>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</si>
  <si>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</si>
  <si>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</si>
  <si>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</si>
  <si>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</si>
  <si>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</si>
  <si>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</si>
  <si>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</si>
  <si>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</si>
  <si>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</si>
  <si>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</si>
  <si>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</si>
  <si>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</si>
  <si>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</si>
  <si>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</si>
  <si>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</si>
  <si>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</si>
  <si>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</si>
  <si>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</si>
  <si>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</si>
  <si>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</si>
  <si>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</si>
  <si>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</si>
  <si>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</si>
  <si>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</si>
  <si>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</si>
  <si>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</si>
  <si>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</si>
  <si>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</si>
  <si>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</si>
  <si>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</si>
  <si>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</si>
  <si>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</si>
  <si>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</si>
  <si>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</si>
  <si>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</si>
  <si>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</si>
  <si>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</si>
  <si>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</si>
  <si>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</si>
  <si>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</si>
  <si>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</si>
  <si>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</si>
  <si>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</si>
  <si>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</si>
  <si>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</si>
  <si>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</si>
  <si>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</si>
  <si>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</si>
  <si>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</si>
  <si>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</si>
  <si>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</si>
  <si>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</si>
  <si>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</si>
  <si>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</si>
  <si>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</si>
  <si>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</si>
  <si>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</si>
  <si>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</si>
  <si>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</si>
  <si>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</si>
  <si>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</si>
  <si>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</si>
  <si>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</si>
  <si>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</si>
  <si>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</si>
  <si>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</si>
  <si>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</si>
  <si>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</si>
  <si>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</si>
  <si>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</si>
  <si>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</si>
  <si>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</si>
  <si>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</si>
  <si>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</si>
  <si>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</si>
  <si>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</si>
  <si>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</si>
  <si>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</si>
  <si>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</si>
  <si>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</si>
  <si>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</si>
  <si>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</si>
  <si>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</si>
  <si>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</si>
  <si>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</si>
  <si>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</si>
  <si>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</si>
  <si>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</si>
  <si>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</si>
  <si>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</si>
  <si>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</si>
  <si>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</si>
  <si>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</si>
  <si>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</si>
  <si>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</si>
  <si>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</si>
  <si>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</si>
  <si>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</si>
  <si>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</si>
  <si>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</si>
  <si>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</si>
  <si>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</si>
  <si>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</si>
  <si>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</si>
  <si>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</si>
  <si>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</si>
  <si>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</si>
  <si>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</si>
  <si>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</si>
  <si>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</si>
  <si>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</si>
  <si>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</si>
  <si>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</si>
  <si>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</si>
  <si>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</si>
  <si>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</si>
  <si>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</si>
  <si>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</si>
  <si>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</si>
  <si>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</si>
  <si>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</si>
  <si>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</si>
  <si>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</si>
  <si>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</si>
  <si>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</si>
  <si>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</si>
  <si>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</si>
  <si>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</si>
  <si>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</si>
  <si>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</si>
  <si>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</si>
  <si>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</si>
  <si>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</si>
  <si>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</si>
  <si>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</si>
  <si>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</si>
  <si>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</si>
  <si>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</si>
  <si>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</si>
  <si>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</si>
  <si>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</si>
  <si>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</si>
  <si>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</si>
  <si>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</si>
  <si>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</si>
  <si>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</si>
  <si>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</si>
  <si>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</si>
  <si>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</si>
  <si>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</si>
  <si>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</si>
  <si>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</si>
  <si>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</si>
  <si>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</si>
  <si>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</si>
  <si>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</si>
  <si>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</si>
  <si>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</si>
  <si>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</si>
  <si>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</si>
  <si>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</si>
  <si>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</si>
  <si>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</si>
  <si>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</si>
  <si>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</si>
  <si>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</si>
  <si>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</si>
  <si>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</si>
  <si>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</si>
  <si>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</si>
  <si>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</si>
  <si>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</si>
  <si>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</si>
  <si>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</si>
  <si>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</si>
  <si>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</si>
  <si>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</si>
  <si>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</si>
  <si>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</si>
  <si>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</si>
  <si>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</si>
  <si>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</si>
  <si>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</si>
  <si>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</si>
  <si>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</si>
  <si>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</si>
  <si>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</si>
  <si>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</si>
  <si>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</si>
  <si>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</si>
  <si>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</si>
  <si>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</si>
  <si>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</si>
  <si>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</si>
  <si>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</si>
  <si>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</si>
  <si>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</si>
  <si>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</si>
  <si>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</si>
  <si>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</si>
  <si>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</si>
  <si>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</si>
  <si>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</si>
  <si>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</si>
  <si>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</si>
  <si>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</si>
  <si>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</si>
  <si>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</si>
  <si>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</si>
  <si>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</si>
  <si>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</si>
  <si>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</si>
  <si>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</si>
  <si>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</si>
  <si>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</si>
  <si>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</si>
  <si>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</si>
  <si>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</si>
  <si>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</si>
  <si>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</si>
  <si>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</si>
  <si>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</si>
  <si>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</si>
  <si>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</si>
  <si>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</si>
  <si>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</si>
  <si>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</si>
  <si>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</si>
  <si>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</si>
  <si>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</si>
  <si>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</si>
  <si>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</si>
  <si>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</si>
  <si>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</si>
  <si>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</si>
  <si>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</si>
  <si>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</si>
  <si>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</si>
  <si>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</si>
  <si>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</si>
  <si>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</si>
  <si>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</si>
  <si>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</si>
  <si>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</si>
  <si>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</si>
  <si>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</si>
  <si>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</si>
  <si>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</si>
  <si>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</si>
  <si>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</si>
  <si>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</si>
  <si>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</si>
  <si>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</si>
  <si>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</si>
  <si>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</si>
  <si>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</si>
  <si>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</si>
  <si>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</si>
  <si>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</si>
  <si>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</si>
  <si>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</si>
  <si>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</si>
  <si>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</si>
  <si>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</si>
  <si>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</si>
  <si>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</si>
  <si>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</si>
  <si>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</si>
  <si>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</si>
  <si>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</si>
  <si>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</si>
  <si>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</si>
  <si>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</si>
  <si>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</si>
  <si>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</si>
  <si>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</si>
  <si>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</si>
  <si>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</si>
  <si>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</si>
  <si>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</si>
  <si>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</si>
  <si>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</si>
  <si>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</si>
  <si>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</si>
  <si>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</si>
  <si>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</si>
  <si>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</si>
  <si>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</si>
  <si>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</si>
  <si>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</si>
  <si>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</si>
  <si>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</si>
  <si>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</si>
  <si>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</si>
  <si>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</si>
  <si>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</si>
  <si>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</si>
  <si>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</si>
  <si>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</si>
  <si>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</si>
  <si>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</si>
  <si>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</si>
  <si>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</si>
  <si>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</si>
  <si>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</si>
  <si>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</si>
  <si>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</si>
  <si>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</si>
  <si>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</si>
  <si>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</si>
  <si>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</si>
  <si>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</si>
  <si>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</si>
  <si>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</si>
  <si>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</si>
  <si>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</si>
  <si>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</si>
  <si>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</si>
  <si>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</si>
  <si>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</si>
  <si>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</si>
  <si>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</si>
  <si>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</si>
  <si>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</si>
  <si>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</si>
  <si>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</si>
  <si>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</si>
  <si>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</si>
  <si>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</si>
  <si>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</si>
  <si>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</si>
  <si>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</si>
  <si>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</si>
  <si>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</si>
  <si>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</si>
  <si>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</si>
  <si>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</si>
  <si>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</si>
  <si>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</si>
  <si>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</si>
  <si>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</si>
  <si>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</si>
  <si>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</si>
  <si>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</si>
  <si>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</si>
  <si>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</si>
  <si>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</si>
  <si>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</si>
  <si>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</si>
  <si>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</si>
  <si>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</si>
  <si>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</si>
  <si>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</si>
  <si>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</si>
  <si>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</si>
  <si>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</si>
  <si>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</si>
  <si>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</si>
  <si>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</si>
  <si>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</si>
  <si>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</si>
  <si>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</si>
  <si>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</si>
  <si>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</si>
  <si>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</si>
  <si>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</si>
  <si>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</si>
  <si>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</si>
  <si>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</si>
  <si>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</si>
  <si>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</si>
  <si>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</si>
  <si>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</si>
  <si>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</si>
  <si>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</si>
  <si>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</si>
  <si>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</si>
  <si>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</si>
  <si>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</si>
  <si>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</si>
  <si>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</si>
  <si>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</si>
  <si>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</si>
  <si>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</si>
  <si>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</si>
  <si>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</si>
  <si>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</si>
  <si>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</si>
  <si>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</si>
  <si>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</si>
  <si>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</si>
  <si>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</si>
  <si>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</si>
  <si>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</si>
  <si>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</si>
  <si>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</si>
  <si>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</si>
  <si>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</si>
  <si>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</si>
  <si>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</si>
  <si>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</si>
  <si>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</si>
  <si>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</si>
  <si>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</si>
  <si>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</si>
  <si>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</si>
  <si>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</si>
  <si>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</si>
  <si>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</si>
  <si>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</si>
  <si>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</si>
  <si>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</si>
  <si>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</si>
  <si>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</si>
  <si>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</si>
  <si>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</si>
  <si>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</si>
  <si>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</si>
  <si>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</si>
  <si>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</si>
  <si>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</si>
  <si>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</si>
  <si>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</si>
  <si>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</si>
  <si>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</si>
  <si>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</si>
  <si>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</si>
  <si>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</si>
  <si>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</si>
  <si>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</si>
  <si>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</si>
  <si>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</si>
  <si>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</si>
  <si>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</si>
  <si>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</si>
  <si>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</si>
  <si>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</si>
  <si>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</si>
  <si>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</si>
  <si>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</si>
  <si>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</si>
  <si>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</si>
  <si>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</si>
  <si>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</si>
  <si>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</si>
  <si>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</si>
  <si>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</si>
  <si>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</si>
  <si>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</si>
  <si>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</si>
  <si>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</si>
  <si>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</si>
  <si>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</si>
  <si>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</si>
  <si>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</si>
  <si>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</si>
  <si>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</si>
  <si>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</si>
  <si>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</si>
  <si>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</si>
  <si>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</si>
  <si>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</si>
  <si>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</si>
  <si>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</si>
  <si>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</si>
  <si>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</si>
  <si>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</si>
  <si>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</si>
  <si>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</si>
  <si>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</si>
  <si>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</si>
  <si>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</si>
  <si>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</si>
  <si>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</si>
  <si>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</si>
  <si>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</si>
  <si>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</si>
  <si>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</si>
  <si>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</si>
  <si>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</si>
  <si>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</si>
  <si>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</si>
  <si>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</si>
  <si>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</si>
  <si>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</si>
  <si>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</si>
  <si>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</si>
  <si>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</si>
  <si>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</si>
  <si>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</si>
  <si>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</si>
  <si>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</si>
  <si>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</si>
  <si>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</si>
  <si>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</si>
  <si>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</si>
  <si>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</si>
  <si>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</si>
  <si>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</si>
  <si>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</si>
  <si>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</si>
  <si>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</si>
  <si>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</si>
  <si>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</si>
  <si>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</si>
  <si>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</si>
  <si>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</si>
  <si>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</si>
  <si>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</si>
  <si>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</si>
  <si>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</si>
  <si>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</si>
  <si>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</si>
  <si>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</si>
  <si>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</si>
  <si>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</si>
  <si>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</si>
  <si>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</si>
  <si>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</si>
  <si>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</si>
  <si>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</si>
  <si>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</si>
  <si>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</si>
  <si>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</si>
  <si>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</si>
  <si>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</si>
  <si>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</si>
  <si>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</si>
  <si>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</si>
  <si>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</si>
  <si>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</si>
  <si>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</si>
  <si>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</si>
  <si>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</si>
  <si>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</si>
  <si>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</si>
  <si>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</si>
  <si>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</si>
  <si>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</si>
  <si>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</si>
  <si>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</si>
  <si>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</si>
  <si>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</si>
  <si>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</si>
  <si>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</si>
  <si>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</si>
  <si>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</si>
  <si>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</si>
  <si>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</si>
  <si>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</si>
  <si>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</si>
  <si>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</si>
  <si>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</si>
  <si>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</si>
  <si>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</si>
  <si>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</si>
  <si>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</si>
  <si>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</si>
  <si>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</si>
  <si>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</si>
  <si>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</si>
  <si>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</si>
  <si>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</si>
  <si>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</si>
  <si>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</si>
  <si>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</si>
  <si>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</si>
  <si>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</si>
  <si>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</si>
  <si>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</si>
  <si>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</si>
  <si>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</si>
  <si>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</si>
  <si>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</si>
  <si>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</si>
  <si>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</si>
  <si>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</si>
  <si>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</si>
  <si>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</si>
  <si>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</si>
  <si>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</si>
  <si>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</si>
  <si>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</si>
  <si>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</si>
  <si>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</si>
  <si>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</si>
  <si>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</si>
  <si>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</si>
  <si>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</si>
  <si>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</si>
  <si>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</si>
  <si>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</si>
  <si>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</si>
  <si>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</si>
  <si>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</si>
  <si>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</si>
  <si>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</si>
  <si>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</si>
  <si>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</si>
  <si>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</si>
  <si>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</si>
  <si>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</si>
  <si>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</si>
  <si>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</si>
  <si>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</si>
  <si>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</si>
  <si>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</si>
  <si>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</si>
  <si>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</si>
  <si>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</si>
  <si>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</si>
  <si>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</si>
  <si>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</si>
  <si>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</si>
  <si>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</si>
  <si>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</si>
  <si>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</si>
  <si>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</si>
  <si>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</si>
  <si>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</si>
  <si>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</si>
  <si>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</si>
  <si>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</si>
  <si>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</si>
  <si>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</si>
  <si>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</si>
  <si>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</si>
  <si>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</si>
  <si>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</si>
  <si>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</si>
  <si>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</si>
  <si>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</si>
  <si>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</si>
  <si>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</si>
  <si>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</si>
  <si>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</si>
  <si>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</si>
  <si>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</si>
  <si>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</si>
  <si>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</si>
  <si>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</si>
  <si>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</si>
  <si>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</si>
  <si>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</si>
  <si>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</si>
  <si>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</si>
  <si>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</si>
  <si>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</si>
  <si>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</si>
  <si>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</si>
  <si>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</si>
  <si>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</si>
  <si>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</si>
  <si>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</si>
  <si>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</si>
  <si>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</si>
  <si>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</si>
  <si>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</si>
  <si>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</si>
  <si>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</si>
  <si>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</si>
  <si>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</si>
  <si>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</si>
  <si>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</si>
  <si>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</si>
  <si>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</si>
  <si>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</si>
  <si>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</si>
  <si>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</si>
  <si>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</si>
  <si>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</si>
  <si>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</si>
  <si>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</si>
  <si>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</si>
  <si>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</si>
  <si>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</si>
  <si>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</si>
  <si>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</si>
  <si>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</si>
  <si>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</si>
  <si>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</si>
  <si>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</si>
  <si>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</si>
  <si>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</si>
  <si>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</si>
  <si>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</si>
  <si>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</si>
  <si>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</si>
  <si>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</si>
  <si>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</si>
  <si>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</si>
  <si>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</si>
  <si>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</si>
  <si>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</si>
  <si>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</si>
  <si>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</si>
  <si>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</si>
  <si>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</si>
  <si>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</si>
  <si>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</si>
  <si>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</si>
  <si>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</si>
  <si>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</si>
  <si>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</si>
  <si>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</si>
  <si>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</si>
  <si>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</si>
  <si>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</si>
  <si>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</si>
  <si>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</si>
  <si>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</si>
  <si>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</si>
  <si>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</si>
  <si>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</si>
  <si>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</si>
  <si>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</si>
  <si>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</si>
  <si>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</si>
  <si>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</si>
  <si>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</si>
  <si>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</si>
  <si>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</si>
  <si>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</si>
  <si>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</si>
  <si>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</si>
  <si>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</si>
  <si>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</si>
  <si>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</si>
  <si>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</si>
  <si>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</si>
  <si>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</si>
  <si>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</si>
  <si>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</si>
  <si>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</si>
  <si>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</si>
  <si>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</si>
  <si>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</si>
  <si>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</si>
  <si>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</si>
  <si>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</si>
  <si>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</si>
  <si>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</si>
  <si>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</si>
  <si>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</si>
  <si>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</si>
  <si>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</si>
  <si>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</si>
  <si>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</si>
  <si>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</si>
  <si>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</si>
  <si>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</si>
  <si>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</si>
  <si>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</si>
  <si>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</si>
  <si>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</si>
  <si>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</si>
  <si>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</si>
  <si>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</si>
  <si>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</si>
  <si>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</si>
  <si>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</si>
  <si>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</si>
  <si>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</si>
  <si>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</si>
  <si>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</si>
  <si>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</si>
  <si>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</si>
  <si>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</si>
  <si>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</si>
  <si>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</si>
  <si>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</si>
  <si>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</si>
  <si>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</si>
  <si>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</si>
  <si>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</si>
  <si>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</si>
  <si>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</si>
  <si>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</si>
  <si>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</si>
  <si>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</si>
  <si>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</si>
  <si>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</si>
  <si>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</si>
  <si>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</si>
  <si>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</si>
  <si>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</si>
  <si>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</si>
  <si>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</si>
  <si>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</si>
  <si>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</si>
  <si>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</si>
  <si>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</si>
  <si>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</si>
  <si>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</si>
  <si>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</si>
  <si>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</si>
  <si>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</si>
  <si>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</si>
  <si>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</si>
  <si>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</si>
  <si>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</si>
  <si>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</si>
  <si>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</si>
  <si>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</si>
  <si>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</si>
  <si>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</si>
  <si>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</si>
  <si>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</si>
  <si>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</si>
  <si>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</si>
  <si>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</si>
  <si>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</si>
  <si>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</si>
  <si>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</si>
  <si>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</si>
  <si>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</si>
  <si>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</si>
  <si>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</si>
  <si>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</si>
  <si>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</si>
  <si>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</si>
  <si>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</si>
  <si>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</si>
  <si>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</si>
  <si>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</si>
  <si>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</si>
  <si>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</si>
  <si>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</si>
  <si>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</si>
  <si>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</si>
  <si>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</si>
  <si>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</si>
  <si>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</si>
  <si>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</si>
  <si>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</si>
  <si>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</si>
  <si>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</si>
  <si>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</si>
  <si>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</si>
  <si>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</si>
  <si>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</si>
  <si>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</si>
  <si>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</si>
  <si>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</si>
  <si>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</si>
  <si>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</si>
  <si>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</si>
  <si>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</si>
  <si>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</si>
  <si>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</si>
  <si>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</si>
  <si>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</si>
  <si>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</si>
  <si>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</si>
  <si>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</si>
  <si>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</si>
  <si>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</si>
  <si>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</si>
  <si>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</si>
  <si>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</si>
  <si>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</si>
  <si>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</si>
  <si>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</si>
  <si>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</si>
  <si>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</si>
  <si>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</si>
  <si>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</si>
  <si>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</si>
  <si>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</si>
  <si>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</si>
  <si>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</si>
  <si>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</si>
  <si>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</si>
  <si>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</si>
  <si>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</si>
  <si>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</si>
  <si>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</si>
  <si>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</si>
  <si>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</si>
  <si>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</si>
  <si>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</si>
  <si>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</si>
  <si>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</si>
  <si>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</si>
  <si>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</si>
  <si>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</si>
  <si>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</si>
  <si>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</si>
  <si>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</si>
  <si>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</si>
  <si>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</si>
  <si>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</si>
  <si>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</si>
  <si>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</si>
  <si>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</si>
  <si>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</si>
  <si>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</si>
  <si>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</si>
  <si>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</si>
  <si>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</si>
  <si>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</si>
  <si>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</si>
  <si>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</si>
  <si>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</si>
  <si>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</si>
  <si>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</si>
  <si>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</si>
  <si>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</si>
  <si>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</si>
  <si>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</si>
  <si>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</si>
  <si>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</si>
  <si>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</si>
  <si>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</si>
  <si>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</si>
  <si>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</si>
  <si>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</si>
  <si>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</si>
  <si>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</si>
  <si>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</si>
  <si>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</si>
  <si>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</si>
  <si>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</si>
  <si>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</si>
  <si>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</si>
  <si>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</si>
  <si>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</si>
  <si>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</si>
  <si>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</si>
  <si>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</si>
  <si>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</si>
  <si>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</si>
  <si>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</si>
  <si>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</si>
  <si>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</si>
  <si>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</si>
  <si>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</si>
  <si>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</si>
  <si>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</si>
  <si>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</si>
  <si>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</si>
  <si>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</si>
  <si>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</si>
  <si>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</si>
  <si>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</si>
  <si>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</si>
  <si>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</si>
  <si>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</si>
  <si>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</si>
  <si>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</si>
  <si>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</si>
  <si>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</si>
  <si>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</si>
  <si>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</si>
  <si>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</si>
  <si>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</si>
  <si>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</si>
  <si>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</si>
  <si>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</si>
  <si>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</si>
  <si>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</si>
  <si>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</si>
  <si>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</si>
  <si>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</si>
  <si>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</si>
  <si>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</si>
  <si>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</si>
  <si>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</si>
  <si>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</si>
  <si>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</si>
  <si>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</si>
  <si>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</si>
  <si>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</si>
  <si>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</si>
  <si>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</si>
  <si>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</si>
  <si>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</si>
  <si>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</si>
  <si>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</si>
  <si>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</si>
  <si>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</si>
  <si>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</si>
  <si>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</si>
  <si>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</si>
  <si>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</si>
  <si>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</si>
  <si>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</si>
  <si>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</si>
  <si>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</si>
  <si>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</si>
  <si>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</si>
  <si>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</si>
  <si>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</si>
  <si>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</si>
  <si>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</si>
  <si>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</si>
  <si>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</si>
  <si>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</si>
  <si>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</si>
  <si>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</si>
  <si>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</si>
  <si>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</si>
  <si>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</si>
  <si>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</si>
  <si>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</si>
  <si>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</si>
  <si>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</si>
  <si>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</si>
  <si>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</si>
  <si>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</si>
  <si>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</si>
  <si>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</si>
  <si>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</si>
  <si>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</si>
  <si>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</si>
  <si>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</si>
  <si>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</si>
  <si>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</si>
  <si>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</si>
  <si>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</si>
  <si>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</si>
  <si>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</si>
  <si>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</si>
  <si>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</si>
  <si>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</si>
  <si>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</si>
  <si>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</si>
  <si>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</si>
  <si>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</si>
  <si>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</si>
  <si>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</si>
  <si>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</si>
  <si>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</si>
  <si>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</si>
  <si>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</si>
  <si>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</si>
  <si>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</si>
  <si>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</si>
  <si>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</si>
  <si>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</si>
  <si>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</si>
  <si>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</si>
  <si>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</si>
  <si>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</si>
  <si>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</si>
  <si>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</si>
  <si>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</si>
  <si>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</si>
  <si>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</si>
  <si>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</si>
  <si>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</si>
  <si>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</si>
  <si>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</si>
  <si>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</si>
  <si>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</si>
  <si>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</si>
  <si>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</si>
  <si>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</si>
  <si>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</si>
  <si>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</si>
  <si>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</si>
  <si>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</si>
  <si>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</si>
  <si>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</si>
  <si>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</si>
  <si>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</si>
  <si>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</si>
  <si>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</si>
  <si>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</si>
  <si>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</si>
  <si>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</si>
  <si>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</si>
  <si>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</si>
  <si>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</si>
  <si>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</si>
  <si>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</si>
  <si>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</si>
  <si>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</si>
  <si>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</si>
  <si>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</si>
  <si>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</si>
  <si>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</si>
  <si>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</si>
  <si>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</si>
  <si>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</si>
  <si>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</si>
  <si>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</si>
  <si>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</si>
  <si>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</si>
  <si>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</si>
  <si>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</si>
  <si>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</si>
  <si>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</si>
  <si>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</si>
  <si>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</si>
  <si>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</si>
  <si>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</si>
  <si>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</si>
  <si>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</si>
  <si>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</si>
  <si>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</si>
  <si>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</si>
  <si>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</si>
  <si>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</si>
  <si>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</si>
  <si>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</si>
  <si>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</si>
  <si>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</si>
  <si>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</si>
  <si>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</si>
  <si>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</si>
  <si>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</si>
  <si>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</si>
  <si>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</si>
  <si>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</si>
  <si>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</si>
  <si>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</si>
  <si>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</si>
  <si>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</si>
  <si>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</si>
  <si>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</si>
  <si>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</si>
  <si>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</si>
  <si>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</si>
  <si>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</si>
  <si>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</si>
  <si>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</si>
  <si>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</si>
  <si>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</si>
  <si>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</si>
  <si>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</si>
  <si>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</si>
  <si>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</si>
  <si>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</si>
  <si>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</si>
  <si>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</si>
  <si>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</si>
  <si>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</si>
  <si>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</si>
  <si>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</si>
  <si>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</si>
  <si>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</si>
  <si>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</si>
  <si>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</si>
  <si>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</si>
  <si>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</si>
  <si>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</si>
  <si>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</si>
  <si>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</si>
  <si>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</si>
  <si>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</si>
  <si>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</si>
  <si>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</si>
  <si>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</si>
  <si>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</si>
  <si>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</si>
  <si>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</si>
  <si>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</si>
  <si>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</si>
  <si>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</si>
  <si>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</si>
  <si>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</si>
  <si>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</si>
  <si>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</si>
  <si>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</si>
  <si>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</si>
  <si>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</si>
  <si>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</si>
  <si>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</si>
  <si>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</si>
  <si>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</si>
  <si>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</si>
  <si>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</si>
  <si>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</si>
  <si>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</si>
  <si>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</si>
  <si>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</si>
  <si>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</si>
  <si>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</si>
  <si>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</si>
  <si>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</si>
  <si>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</si>
  <si>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</si>
  <si>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</si>
  <si>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</si>
  <si>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</si>
  <si>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</si>
  <si>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</si>
  <si>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</si>
  <si>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</si>
  <si>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</si>
  <si>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</si>
  <si>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</si>
  <si>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</si>
  <si>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</si>
  <si>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</si>
  <si>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</si>
  <si>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</si>
  <si>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</si>
  <si>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</si>
  <si>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</si>
  <si>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</si>
  <si>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</si>
  <si>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</si>
  <si>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</si>
  <si>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</si>
  <si>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</si>
  <si>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</si>
  <si>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</si>
  <si>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</si>
  <si>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</si>
  <si>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</si>
  <si>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</si>
  <si>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</si>
  <si>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</si>
  <si>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</si>
  <si>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</si>
  <si>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</si>
  <si>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</si>
  <si>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</si>
  <si>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</si>
  <si>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</si>
  <si>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</si>
  <si>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</si>
  <si>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</si>
  <si>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</si>
  <si>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</si>
  <si>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</si>
  <si>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</si>
  <si>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</si>
  <si>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</si>
  <si>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</si>
  <si>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</si>
  <si>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</si>
  <si>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</si>
  <si>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</si>
  <si>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</si>
  <si>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</si>
  <si>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</si>
  <si>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</si>
  <si>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</si>
  <si>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</si>
  <si>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</si>
  <si>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</si>
  <si>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</si>
  <si>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</si>
  <si>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</si>
  <si>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</si>
  <si>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</si>
  <si>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</si>
  <si>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</si>
  <si>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</si>
  <si>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</si>
  <si>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</si>
  <si>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</si>
  <si>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</si>
  <si>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</si>
  <si>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</si>
  <si>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</si>
  <si>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</si>
  <si>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</si>
  <si>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</si>
  <si>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</si>
  <si>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</si>
  <si>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</si>
  <si>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</si>
  <si>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</si>
  <si>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</si>
  <si>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</si>
  <si>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</si>
  <si>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</si>
  <si>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</si>
  <si>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</si>
  <si>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</si>
  <si>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</si>
  <si>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</si>
  <si>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</si>
  <si>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</si>
  <si>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</si>
  <si>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</si>
  <si>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</si>
  <si>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</si>
  <si>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</si>
  <si>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</si>
  <si>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</si>
  <si>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</si>
  <si>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</si>
  <si>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</si>
  <si>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</si>
  <si>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</si>
  <si>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</si>
  <si>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</si>
  <si>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</si>
  <si>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</si>
  <si>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</si>
  <si>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</si>
  <si>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</si>
  <si>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</si>
  <si>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</si>
  <si>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</si>
  <si>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</si>
  <si>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</si>
  <si>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</si>
  <si>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</si>
  <si>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</si>
  <si>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</si>
  <si>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</si>
  <si>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</si>
  <si>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</si>
  <si>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</si>
  <si>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</si>
  <si>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</si>
  <si>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</si>
  <si>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</si>
  <si>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</si>
  <si>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</si>
  <si>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</si>
  <si>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</si>
  <si>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</si>
  <si>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</si>
  <si>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</si>
  <si>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</si>
  <si>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</si>
  <si>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</si>
  <si>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</si>
  <si>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</si>
  <si>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</si>
  <si>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</si>
  <si>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</si>
  <si>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</si>
  <si>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</si>
  <si>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</si>
  <si>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</si>
  <si>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</si>
  <si>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</si>
  <si>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</si>
  <si>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</si>
  <si>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</si>
  <si>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</si>
  <si>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</si>
  <si>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</si>
  <si>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</si>
  <si>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</si>
  <si>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</si>
  <si>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</si>
  <si>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</si>
  <si>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</si>
  <si>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</si>
  <si>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</si>
  <si>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</si>
  <si>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</si>
  <si>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</si>
  <si>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</si>
  <si>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</si>
  <si>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</si>
  <si>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</si>
  <si>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</si>
  <si>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</si>
  <si>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</si>
  <si>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</si>
  <si>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</si>
  <si>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</si>
  <si>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</si>
  <si>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</si>
  <si>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</si>
  <si>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</si>
  <si>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</si>
  <si>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</si>
  <si>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</si>
  <si>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</si>
  <si>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</si>
  <si>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</si>
  <si>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</si>
  <si>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</si>
  <si>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</si>
  <si>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</si>
  <si>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</si>
  <si>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</si>
  <si>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</si>
  <si>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</si>
  <si>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</si>
  <si>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</si>
  <si>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</si>
  <si>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</si>
  <si>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</si>
  <si>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</si>
  <si>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</si>
  <si>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</si>
  <si>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</si>
  <si>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</si>
  <si>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</si>
  <si>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</si>
  <si>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</si>
  <si>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</si>
  <si>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</si>
  <si>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</si>
  <si>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</si>
  <si>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</si>
  <si>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</si>
  <si>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</si>
  <si>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</si>
  <si>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</si>
  <si>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</si>
  <si>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</si>
  <si>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</si>
  <si>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</si>
  <si>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</si>
  <si>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</si>
  <si>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</si>
  <si>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</si>
  <si>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</si>
  <si>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</si>
  <si>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</si>
  <si>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</si>
  <si>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</si>
  <si>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</si>
  <si>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</si>
  <si>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</si>
  <si>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</si>
  <si>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</si>
  <si>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</si>
  <si>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</si>
  <si>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</si>
  <si>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</si>
  <si>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</si>
  <si>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</si>
  <si>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</si>
  <si>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</si>
  <si>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</si>
  <si>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</si>
  <si>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</si>
  <si>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</si>
  <si>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</si>
  <si>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</si>
  <si>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</si>
  <si>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</si>
  <si>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</si>
  <si>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</si>
  <si>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</si>
  <si>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</si>
  <si>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</si>
  <si>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</si>
  <si>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</si>
  <si>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</si>
  <si>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</si>
  <si>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</si>
  <si>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</si>
  <si>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</si>
  <si>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</si>
  <si>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</si>
  <si>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</si>
  <si>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</si>
  <si>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</si>
  <si>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</si>
  <si>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</si>
  <si>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</si>
  <si>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</si>
  <si>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</si>
  <si>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</si>
  <si>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</si>
  <si>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</si>
  <si>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</si>
  <si>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</si>
  <si>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</si>
  <si>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</si>
  <si>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</si>
  <si>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</si>
  <si>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</si>
  <si>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</si>
  <si>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</si>
  <si>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</si>
  <si>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</si>
  <si>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</si>
  <si>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</si>
  <si>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</si>
  <si>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</si>
  <si>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</si>
  <si>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</si>
  <si>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</si>
  <si>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</si>
  <si>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</si>
  <si>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</si>
  <si>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</si>
  <si>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</si>
  <si>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</si>
  <si>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</si>
  <si>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</si>
  <si>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</si>
  <si>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</si>
  <si>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</si>
  <si>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</si>
  <si>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</si>
  <si>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</si>
  <si>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</si>
  <si>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</si>
  <si>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</si>
  <si>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</si>
  <si>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</si>
  <si>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</si>
  <si>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</si>
  <si>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</si>
  <si>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</si>
  <si>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</si>
  <si>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</si>
  <si>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</si>
  <si>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</si>
  <si>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</si>
  <si>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</si>
  <si>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</si>
  <si>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</si>
  <si>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</si>
  <si>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</si>
  <si>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</si>
  <si>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</si>
  <si>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</si>
  <si>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</si>
  <si>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</si>
  <si>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</si>
  <si>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</si>
  <si>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</si>
  <si>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</si>
  <si>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</si>
  <si>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</si>
  <si>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</si>
  <si>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</si>
  <si>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</si>
  <si>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</si>
  <si>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</si>
  <si>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</si>
  <si>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</si>
  <si>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</si>
  <si>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</si>
  <si>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</si>
  <si>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</si>
  <si>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</si>
  <si>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</si>
  <si>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</si>
  <si>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</si>
  <si>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</si>
  <si>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</si>
  <si>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</si>
  <si>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</si>
  <si>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</si>
  <si>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</si>
  <si>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</si>
  <si>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</si>
  <si>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</si>
  <si>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</si>
  <si>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</si>
  <si>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</si>
  <si>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</si>
  <si>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</si>
  <si>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</si>
  <si>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</si>
  <si>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</si>
  <si>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</si>
  <si>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</si>
  <si>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</si>
  <si>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</si>
  <si>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</si>
  <si>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</si>
  <si>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</si>
  <si>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</si>
  <si>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</si>
  <si>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</si>
  <si>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</si>
  <si>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</si>
  <si>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</si>
  <si>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</si>
  <si>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</si>
  <si>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</si>
  <si>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</si>
  <si>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</si>
  <si>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</si>
  <si>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</si>
  <si>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</si>
  <si>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</si>
  <si>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</si>
  <si>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</si>
  <si>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</si>
  <si>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</si>
  <si>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</si>
  <si>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</si>
  <si>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</si>
  <si>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</si>
  <si>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</si>
  <si>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</si>
  <si>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</si>
  <si>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</si>
  <si>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</si>
  <si>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</si>
  <si>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</si>
  <si>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</si>
  <si>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</si>
  <si>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</si>
  <si>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</si>
  <si>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</si>
  <si>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</si>
  <si>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</si>
  <si>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</si>
  <si>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</si>
  <si>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</si>
  <si>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</si>
  <si>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</si>
  <si>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</si>
  <si>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</si>
  <si>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</si>
  <si>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</si>
  <si>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</si>
  <si>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</si>
  <si>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</si>
  <si>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</si>
  <si>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</si>
  <si>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</si>
  <si>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</si>
  <si>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</si>
  <si>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</si>
  <si>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</si>
  <si>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</si>
  <si>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</si>
  <si>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</si>
  <si>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</si>
  <si>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</si>
  <si>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</si>
  <si>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</si>
  <si>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</si>
  <si>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</si>
  <si>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</si>
  <si>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</si>
  <si>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</si>
  <si>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</si>
  <si>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</si>
  <si>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</si>
  <si>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</si>
  <si>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</si>
  <si>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</si>
  <si>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</si>
  <si>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</si>
  <si>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</si>
  <si>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</si>
  <si>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</si>
  <si>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</si>
  <si>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</si>
  <si>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</si>
  <si>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</si>
  <si>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</si>
  <si>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</si>
  <si>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</si>
  <si>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</si>
  <si>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</si>
  <si>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</si>
  <si>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</si>
  <si>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</si>
  <si>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</si>
  <si>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</si>
  <si>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</si>
  <si>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</si>
  <si>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</si>
  <si>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</si>
  <si>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</si>
  <si>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</si>
  <si>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</si>
  <si>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</si>
  <si>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</si>
  <si>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</si>
  <si>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</si>
  <si>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</si>
  <si>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</si>
  <si>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</si>
  <si>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</si>
  <si>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</si>
  <si>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</si>
  <si>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</si>
  <si>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</si>
  <si>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</si>
  <si>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</si>
  <si>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</si>
  <si>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</si>
  <si>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</si>
  <si>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</si>
  <si>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</si>
  <si>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</si>
  <si>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</si>
  <si>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</si>
  <si>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</si>
  <si>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</si>
  <si>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</si>
  <si>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</si>
  <si>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</si>
  <si>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</si>
  <si>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</si>
  <si>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</si>
  <si>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</si>
  <si>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</si>
  <si>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</si>
  <si>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</si>
  <si>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</si>
  <si>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</si>
  <si>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</si>
  <si>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</si>
  <si>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</si>
  <si>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</si>
  <si>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</si>
  <si>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</si>
  <si>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</si>
  <si>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</si>
  <si>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</si>
  <si>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</si>
  <si>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</si>
  <si>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</si>
  <si>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</si>
  <si>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</si>
  <si>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</si>
  <si>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</si>
  <si>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</si>
  <si>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</si>
  <si>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</si>
  <si>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</si>
  <si>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</si>
  <si>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</si>
  <si>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</si>
  <si>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</si>
  <si>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</si>
  <si>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</si>
  <si>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</si>
  <si>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</si>
  <si>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</si>
  <si>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</si>
  <si>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</si>
  <si>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</si>
  <si>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</si>
  <si>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</si>
  <si>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</si>
  <si>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</si>
  <si>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</si>
  <si>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</si>
  <si>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</si>
  <si>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</si>
  <si>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</si>
  <si>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</si>
  <si>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</si>
  <si>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</si>
  <si>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</si>
  <si>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</si>
  <si>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</si>
  <si>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</si>
  <si>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</si>
  <si>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</si>
  <si>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</si>
  <si>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</si>
  <si>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</si>
  <si>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</si>
  <si>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</si>
  <si>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</si>
  <si>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</si>
  <si>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</si>
  <si>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</si>
  <si>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</si>
  <si>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</si>
  <si>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</si>
  <si>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</si>
  <si>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</si>
  <si>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</si>
  <si>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</si>
  <si>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</si>
  <si>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</si>
  <si>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</si>
  <si>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</si>
  <si>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</si>
  <si>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</si>
  <si>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</si>
  <si>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</si>
  <si>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</si>
  <si>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</si>
  <si>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</si>
  <si>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</si>
  <si>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</si>
  <si>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</si>
  <si>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</si>
  <si>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</si>
  <si>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</si>
  <si>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</si>
  <si>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</si>
  <si>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</si>
  <si>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</si>
  <si>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</si>
  <si>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</si>
  <si>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</si>
  <si>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</si>
  <si>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</si>
  <si>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</si>
  <si>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</si>
  <si>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</si>
  <si>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</si>
  <si>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</si>
  <si>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</si>
  <si>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</si>
  <si>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</si>
  <si>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</si>
  <si>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</si>
  <si>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</si>
  <si>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</si>
  <si>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</si>
  <si>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</si>
  <si>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</si>
  <si>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</si>
  <si>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</si>
  <si>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</si>
  <si>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</si>
  <si>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</si>
  <si>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</si>
  <si>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</si>
  <si>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</si>
  <si>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</si>
  <si>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</si>
  <si>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</si>
  <si>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</si>
  <si>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</si>
  <si>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</si>
  <si>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</si>
  <si>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</si>
  <si>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</si>
  <si>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</si>
  <si>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</si>
  <si>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</si>
  <si>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</si>
  <si>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</si>
  <si>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</si>
  <si>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</si>
  <si>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</si>
  <si>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</si>
  <si>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</si>
  <si>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</si>
  <si>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</si>
  <si>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</si>
  <si>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</si>
  <si>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</si>
  <si>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</si>
  <si>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</si>
  <si>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</si>
  <si>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</si>
  <si>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</si>
  <si>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</si>
  <si>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</si>
  <si>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</si>
  <si>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</si>
  <si>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</si>
  <si>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</si>
  <si>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</si>
  <si>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</si>
  <si>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</si>
  <si>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</si>
  <si>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</si>
  <si>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</si>
  <si>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</si>
  <si>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</si>
  <si>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</si>
  <si>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</si>
  <si>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</si>
  <si>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</si>
  <si>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</si>
  <si>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</si>
  <si>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</si>
  <si>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</si>
  <si>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</si>
  <si>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</si>
  <si>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</si>
  <si>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</si>
  <si>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</si>
  <si>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</si>
  <si>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</si>
  <si>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</si>
  <si>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</si>
  <si>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</si>
  <si>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</si>
  <si>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</si>
  <si>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</si>
  <si>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</si>
  <si>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</si>
  <si>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</si>
  <si>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</si>
  <si>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</si>
  <si>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</si>
  <si>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</si>
  <si>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</si>
  <si>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</si>
  <si>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</si>
  <si>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</si>
  <si>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</si>
  <si>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</si>
  <si>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</si>
  <si>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</si>
  <si>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</si>
  <si>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</si>
  <si>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</si>
  <si>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</si>
  <si>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</si>
  <si>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</si>
  <si>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</si>
  <si>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</si>
  <si>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</si>
  <si>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</si>
  <si>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</si>
  <si>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</si>
  <si>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</si>
  <si>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</si>
  <si>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</si>
  <si>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</si>
  <si>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</si>
  <si>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</si>
  <si>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</si>
  <si>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</si>
  <si>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</si>
  <si>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</si>
  <si>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</si>
  <si>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</si>
  <si>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</si>
  <si>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</si>
  <si>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</si>
  <si>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</si>
  <si>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</si>
  <si>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</si>
  <si>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</si>
  <si>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</si>
  <si>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</si>
  <si>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</si>
  <si>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</si>
  <si>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</si>
  <si>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</si>
  <si>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</si>
  <si>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</si>
  <si>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</si>
  <si>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</si>
  <si>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</si>
  <si>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</si>
  <si>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</si>
  <si>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</si>
  <si>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</si>
  <si>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</si>
  <si>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</si>
  <si>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</si>
  <si>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</si>
  <si>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</si>
  <si>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</si>
  <si>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</si>
  <si>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</si>
  <si>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</si>
  <si>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</si>
  <si>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</si>
  <si>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</si>
  <si>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</si>
  <si>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</si>
  <si>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</si>
  <si>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</si>
  <si>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</si>
  <si>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</si>
  <si>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</si>
  <si>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</si>
  <si>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</si>
  <si>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</si>
  <si>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</si>
  <si>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</si>
  <si>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</si>
  <si>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</si>
  <si>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</si>
  <si>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</si>
  <si>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</si>
  <si>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</si>
  <si>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</si>
  <si>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</si>
  <si>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</si>
  <si>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</si>
  <si>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</si>
  <si>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</si>
  <si>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</si>
  <si>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</si>
  <si>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</si>
  <si>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</si>
  <si>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</si>
  <si>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</si>
  <si>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</si>
  <si>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</si>
  <si>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</si>
  <si>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</si>
  <si>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</si>
  <si>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</si>
  <si>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</si>
  <si>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</si>
  <si>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</si>
  <si>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</si>
  <si>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</si>
  <si>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</si>
  <si>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</si>
  <si>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</si>
  <si>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</si>
  <si>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</si>
  <si>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</si>
  <si>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</si>
  <si>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</si>
  <si>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</si>
  <si>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</si>
  <si>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</si>
  <si>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</si>
  <si>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</si>
  <si>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</si>
  <si>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</si>
  <si>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</si>
  <si>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</si>
  <si>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</si>
  <si>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</si>
  <si>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</si>
  <si>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</si>
  <si>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</si>
  <si>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</si>
  <si>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</si>
  <si>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</si>
  <si>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</si>
  <si>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</si>
  <si>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</si>
  <si>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</si>
  <si>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</si>
  <si>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</si>
  <si>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</si>
  <si>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</si>
  <si>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</si>
  <si>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</si>
  <si>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</si>
  <si>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</si>
  <si>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</si>
  <si>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</si>
  <si>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</si>
  <si>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</si>
  <si>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</si>
  <si>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</si>
  <si>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</si>
  <si>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</si>
  <si>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</si>
  <si>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</si>
  <si>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</si>
  <si>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</si>
  <si>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</si>
  <si>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</si>
  <si>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</si>
  <si>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</si>
  <si>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</si>
  <si>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</si>
  <si>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</si>
  <si>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</si>
  <si>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</si>
  <si>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</si>
  <si>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</si>
  <si>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</si>
  <si>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</si>
  <si>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</si>
  <si>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</si>
  <si>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</si>
  <si>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</si>
  <si>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</si>
  <si>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</si>
  <si>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</si>
  <si>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</si>
  <si>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</si>
  <si>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</si>
  <si>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</si>
  <si>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</si>
  <si>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</si>
  <si>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</si>
  <si>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</si>
  <si>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</si>
  <si>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</si>
  <si>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</si>
  <si>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</si>
  <si>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</si>
  <si>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</si>
  <si>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</si>
  <si>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</si>
  <si>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</si>
  <si>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</si>
  <si>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</si>
  <si>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</si>
  <si>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</si>
  <si>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</si>
  <si>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</si>
  <si>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</si>
  <si>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</si>
  <si>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</si>
  <si>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</si>
  <si>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</si>
  <si>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</si>
  <si>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</si>
  <si>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</si>
  <si>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</si>
  <si>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</si>
  <si>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</si>
  <si>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</si>
  <si>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</si>
  <si>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</si>
  <si>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</si>
  <si>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</si>
  <si>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</si>
  <si>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</si>
  <si>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</si>
  <si>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</si>
  <si>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</si>
  <si>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</si>
  <si>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</si>
  <si>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</si>
  <si>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</si>
  <si>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</si>
  <si>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</si>
  <si>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</si>
  <si>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</si>
  <si>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</si>
  <si>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</si>
  <si>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</si>
  <si>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</si>
  <si>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</si>
  <si>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</si>
  <si>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</si>
  <si>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</si>
  <si>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</si>
  <si>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</si>
  <si>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</si>
  <si>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</si>
  <si>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</si>
  <si>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</si>
  <si>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</si>
  <si>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</si>
  <si>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</si>
  <si>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</si>
  <si>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</si>
  <si>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</si>
  <si>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</si>
  <si>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</si>
  <si>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</si>
  <si>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</si>
  <si>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</si>
  <si>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</si>
  <si>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</si>
  <si>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</si>
  <si>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</si>
  <si>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</si>
  <si>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</si>
  <si>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</si>
  <si>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</si>
  <si>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</si>
  <si>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</si>
  <si>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</si>
  <si>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</si>
  <si>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</si>
  <si>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</si>
  <si>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</si>
  <si>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</si>
  <si>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</si>
  <si>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</si>
  <si>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</si>
  <si>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</si>
  <si>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</si>
  <si>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</si>
  <si>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</si>
  <si>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</si>
  <si>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</si>
  <si>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</si>
  <si>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</si>
  <si>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</si>
  <si>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</si>
  <si>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</si>
  <si>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</si>
  <si>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</si>
  <si>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</si>
  <si>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</si>
  <si>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</si>
  <si>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</si>
  <si>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</si>
  <si>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</si>
  <si>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</si>
  <si>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</si>
  <si>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</si>
  <si>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</si>
  <si>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</si>
  <si>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</si>
  <si>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</si>
  <si>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</si>
  <si>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</si>
  <si>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</si>
  <si>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</si>
  <si>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</si>
  <si>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</si>
  <si>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</si>
  <si>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</si>
  <si>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</si>
  <si>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</si>
  <si>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</si>
  <si>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</si>
  <si>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</si>
  <si>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</si>
  <si>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</si>
  <si>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</si>
  <si>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</si>
  <si>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</si>
  <si>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</si>
  <si>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</si>
  <si>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</si>
  <si>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</si>
  <si>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</si>
  <si>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</si>
  <si>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</si>
  <si>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</si>
  <si>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</si>
  <si>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</si>
  <si>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</si>
  <si>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</si>
  <si>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</si>
  <si>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</si>
  <si>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</si>
  <si>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</si>
  <si>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</si>
  <si>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</si>
  <si>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</si>
  <si>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</si>
  <si>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</si>
  <si>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</si>
  <si>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</si>
  <si>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</si>
  <si>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</si>
  <si>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</si>
  <si>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</si>
  <si>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</si>
  <si>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</si>
  <si>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</si>
  <si>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</si>
  <si>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</si>
  <si>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</si>
  <si>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</si>
  <si>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</si>
  <si>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</si>
  <si>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</si>
  <si>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</si>
  <si>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</si>
  <si>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</si>
  <si>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</si>
  <si>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</si>
  <si>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</si>
  <si>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</si>
  <si>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</si>
  <si>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</si>
  <si>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</si>
  <si>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</si>
  <si>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</si>
  <si>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</si>
  <si>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</si>
  <si>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</si>
  <si>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</si>
  <si>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</si>
  <si>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</si>
  <si>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</si>
  <si>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</si>
  <si>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</si>
  <si>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</si>
  <si>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</si>
  <si>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</si>
  <si>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</si>
  <si>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</si>
  <si>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</si>
  <si>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</si>
  <si>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</si>
  <si>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</si>
  <si>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</si>
  <si>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</si>
  <si>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</si>
  <si>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</si>
  <si>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</si>
  <si>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</si>
  <si>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</si>
  <si>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</si>
  <si>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</si>
  <si>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</si>
  <si>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</si>
  <si>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</si>
  <si>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</si>
  <si>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</si>
  <si>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</si>
  <si>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</si>
  <si>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</si>
  <si>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</si>
  <si>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</si>
  <si>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</si>
  <si>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</si>
  <si>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</si>
  <si>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</si>
  <si>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</si>
  <si>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</si>
  <si>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</si>
  <si>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</si>
  <si>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</si>
  <si>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</si>
  <si>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</si>
  <si>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</si>
  <si>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</si>
  <si>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</si>
  <si>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</si>
  <si>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</si>
  <si>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</si>
  <si>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</si>
  <si>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</si>
  <si>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</si>
  <si>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</si>
  <si>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</si>
  <si>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</si>
  <si>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</si>
  <si>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</si>
  <si>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</si>
  <si>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</si>
  <si>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</si>
  <si>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</si>
  <si>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</si>
  <si>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</si>
  <si>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</si>
  <si>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</si>
  <si>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</si>
  <si>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</si>
  <si>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</si>
  <si>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</si>
  <si>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</si>
  <si>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</si>
  <si>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</si>
  <si>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</si>
  <si>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</si>
  <si>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</si>
  <si>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</si>
  <si>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</si>
  <si>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</si>
  <si>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</si>
  <si>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</si>
  <si>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</si>
  <si>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</si>
  <si>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</si>
  <si>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</si>
  <si>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</si>
  <si>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</si>
  <si>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</si>
  <si>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</si>
  <si>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</si>
  <si>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</si>
  <si>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</si>
  <si>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</si>
  <si>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</si>
  <si>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</si>
  <si>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</si>
  <si>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</si>
  <si>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</si>
  <si>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</si>
  <si>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</si>
  <si>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</si>
  <si>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</si>
  <si>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</si>
  <si>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</si>
  <si>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</si>
  <si>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</si>
  <si>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</si>
  <si>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</si>
  <si>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</si>
  <si>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</si>
  <si>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</si>
  <si>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</si>
  <si>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</si>
  <si>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</si>
  <si>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</si>
  <si>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</si>
  <si>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</si>
  <si>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</si>
  <si>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</si>
  <si>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</si>
  <si>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</si>
  <si>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</si>
  <si>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</si>
  <si>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</si>
  <si>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</si>
  <si>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</si>
  <si>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</si>
  <si>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</si>
  <si>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</si>
  <si>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</si>
  <si>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</si>
  <si>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</si>
  <si>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</si>
  <si>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</si>
  <si>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</si>
  <si>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</si>
  <si>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</si>
  <si>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</si>
  <si>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</si>
  <si>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</si>
  <si>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</si>
  <si>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</si>
  <si>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</si>
  <si>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</si>
  <si>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</si>
  <si>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</si>
  <si>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</si>
  <si>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</si>
  <si>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</si>
  <si>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</si>
  <si>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</si>
  <si>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</si>
  <si>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</si>
  <si>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</si>
  <si>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</si>
  <si>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</si>
  <si>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</si>
  <si>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</si>
  <si>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</si>
  <si>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</si>
  <si>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</si>
  <si>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</si>
  <si>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</si>
  <si>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</si>
  <si>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</si>
  <si>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</si>
  <si>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</si>
  <si>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</si>
  <si>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</si>
  <si>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</si>
  <si>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</si>
  <si>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</si>
  <si>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</si>
  <si>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</si>
  <si>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</si>
  <si>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</si>
  <si>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</si>
  <si>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</si>
  <si>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</si>
  <si>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</si>
  <si>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</si>
  <si>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</si>
  <si>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</si>
  <si>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</si>
  <si>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</si>
  <si>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</si>
  <si>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</si>
  <si>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</si>
  <si>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</si>
  <si>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</si>
  <si>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</si>
  <si>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</si>
  <si>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</si>
  <si>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</si>
  <si>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</si>
  <si>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</si>
  <si>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</si>
  <si>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</si>
  <si>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</si>
  <si>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</si>
  <si>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</si>
  <si>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</si>
  <si>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</si>
  <si>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</si>
  <si>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</si>
  <si>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</si>
  <si>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</si>
  <si>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</si>
  <si>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</si>
  <si>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</si>
  <si>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</si>
  <si>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</si>
  <si>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</si>
  <si>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</si>
  <si>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</si>
  <si>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</si>
  <si>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</si>
  <si>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</si>
  <si>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</si>
  <si>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</si>
  <si>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</si>
  <si>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</si>
  <si>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</si>
  <si>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</si>
  <si>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</si>
  <si>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</si>
  <si>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</si>
  <si>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</si>
  <si>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</si>
  <si>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</si>
  <si>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</si>
  <si>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</si>
  <si>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</si>
  <si>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</si>
  <si>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</si>
  <si>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</si>
  <si>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</si>
  <si>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</si>
  <si>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</si>
  <si>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</si>
  <si>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</si>
  <si>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</si>
  <si>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</si>
  <si>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</si>
  <si>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</si>
  <si>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</si>
  <si>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</si>
  <si>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</si>
  <si>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</si>
  <si>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</si>
  <si>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</si>
  <si>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</si>
  <si>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</si>
  <si>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</si>
  <si>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</si>
  <si>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</si>
  <si>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</si>
  <si>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</si>
  <si>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</si>
  <si>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</si>
  <si>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</si>
  <si>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</si>
  <si>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</si>
  <si>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</si>
  <si>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</si>
  <si>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</si>
  <si>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</si>
  <si>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</si>
  <si>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</si>
  <si>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</si>
  <si>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</si>
  <si>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</si>
  <si>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</si>
  <si>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</si>
  <si>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</si>
  <si>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</si>
  <si>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</si>
  <si>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</si>
  <si>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</si>
  <si>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</si>
  <si>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</si>
  <si>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</si>
  <si>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</si>
  <si>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</si>
  <si>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</si>
  <si>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</si>
  <si>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</si>
  <si>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</si>
  <si>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</si>
  <si>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</si>
  <si>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</si>
  <si>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</si>
  <si>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</si>
  <si>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</si>
  <si>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</si>
  <si>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</si>
  <si>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</si>
  <si>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</si>
  <si>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</si>
  <si>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</si>
  <si>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</si>
  <si>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</si>
  <si>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</si>
  <si>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</si>
  <si>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</si>
  <si>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</si>
  <si>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</si>
  <si>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</si>
  <si>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</si>
  <si>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</si>
  <si>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</si>
  <si>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</si>
  <si>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</si>
  <si>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</si>
  <si>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</si>
  <si>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</si>
  <si>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</si>
  <si>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</si>
  <si>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</si>
  <si>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</si>
  <si>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</si>
  <si>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</si>
  <si>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</si>
  <si>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</si>
  <si>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</si>
  <si>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</si>
  <si>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</si>
  <si>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</si>
  <si>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</si>
  <si>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</si>
  <si>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</si>
  <si>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</si>
  <si>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</si>
  <si>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</si>
  <si>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</si>
  <si>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</si>
  <si>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</si>
  <si>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</si>
  <si>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</si>
  <si>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</si>
  <si>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</si>
  <si>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</si>
  <si>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</si>
  <si>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</si>
  <si>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</si>
  <si>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</si>
  <si>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</si>
  <si>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</si>
  <si>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</si>
  <si>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</si>
  <si>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</si>
  <si>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</si>
  <si>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</si>
  <si>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</si>
  <si>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</si>
  <si>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</si>
  <si>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</si>
  <si>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</si>
  <si>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</si>
  <si>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</si>
  <si>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</si>
  <si>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</si>
  <si>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</si>
  <si>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</si>
  <si>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</si>
  <si>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</si>
  <si>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</si>
  <si>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</si>
  <si>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</si>
  <si>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</si>
  <si>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</si>
  <si>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</si>
  <si>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</si>
  <si>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</si>
  <si>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</si>
  <si>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</si>
  <si>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</si>
  <si>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</si>
  <si>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</si>
  <si>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</si>
  <si>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</si>
  <si>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</si>
  <si>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</si>
  <si>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</si>
  <si>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</si>
  <si>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</si>
  <si>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</si>
  <si>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</si>
  <si>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</si>
  <si>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</si>
  <si>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</si>
  <si>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</si>
  <si>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</si>
  <si>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</si>
  <si>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</si>
  <si>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</si>
  <si>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</si>
  <si>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</si>
  <si>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</si>
  <si>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</si>
  <si>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</si>
  <si>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</si>
  <si>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</si>
  <si>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</si>
  <si>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</si>
  <si>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</si>
  <si>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</si>
  <si>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</si>
  <si>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</si>
  <si>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</si>
  <si>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</si>
  <si>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</si>
  <si>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</si>
  <si>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</si>
  <si>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</si>
  <si>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</si>
  <si>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</si>
  <si>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</si>
  <si>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</si>
  <si>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</si>
  <si>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</si>
  <si>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</si>
  <si>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</si>
  <si>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</si>
  <si>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</si>
  <si>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</si>
  <si>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</si>
  <si>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</si>
  <si>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</si>
  <si>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</si>
  <si>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</si>
  <si>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</si>
  <si>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</si>
  <si>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</si>
  <si>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</si>
  <si>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</si>
  <si>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</si>
  <si>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</si>
  <si>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</si>
  <si>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</si>
  <si>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</si>
  <si>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</si>
  <si>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</si>
  <si>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</si>
  <si>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</si>
  <si>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</si>
  <si>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</si>
  <si>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</si>
  <si>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</si>
  <si>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</si>
  <si>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</si>
  <si>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</si>
  <si>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</si>
  <si>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</si>
  <si>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</si>
  <si>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</si>
  <si>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</si>
  <si>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</si>
  <si>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</si>
  <si>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</si>
  <si>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</si>
  <si>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</si>
  <si>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</si>
  <si>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</si>
  <si>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</si>
  <si>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</si>
  <si>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</si>
  <si>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</si>
  <si>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</si>
  <si>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</si>
  <si>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</si>
  <si>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</si>
  <si>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</si>
  <si>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</si>
  <si>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</si>
  <si>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</si>
  <si>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</si>
  <si>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</si>
  <si>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</si>
  <si>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</si>
  <si>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</si>
  <si>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</si>
  <si>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</si>
  <si>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</si>
  <si>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</si>
  <si>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</si>
  <si>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</si>
  <si>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</si>
  <si>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</si>
  <si>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</si>
  <si>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</si>
  <si>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</si>
  <si>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</si>
  <si>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</si>
  <si>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</si>
  <si>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</si>
  <si>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</si>
  <si>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</si>
  <si>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</si>
  <si>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</si>
  <si>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</si>
  <si>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</si>
  <si>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</si>
  <si>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</si>
  <si>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</si>
  <si>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</si>
  <si>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</si>
  <si>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</si>
  <si>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</si>
  <si>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</si>
  <si>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</si>
  <si>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</si>
  <si>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</si>
  <si>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</si>
  <si>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</si>
  <si>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</si>
  <si>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</si>
  <si>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</si>
  <si>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</si>
  <si>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</si>
  <si>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</si>
  <si>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</si>
  <si>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</si>
  <si>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</si>
  <si>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</si>
  <si>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</si>
  <si>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</si>
  <si>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</si>
  <si>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</si>
  <si>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</si>
  <si>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</si>
  <si>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</si>
  <si>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</si>
  <si>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</si>
  <si>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</si>
  <si>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</si>
  <si>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</si>
  <si>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</si>
  <si>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</si>
  <si>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</si>
  <si>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</si>
  <si>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</si>
  <si>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</si>
  <si>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</si>
  <si>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</si>
  <si>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</si>
  <si>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</si>
  <si>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</si>
  <si>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</si>
  <si>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</si>
  <si>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</si>
  <si>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</si>
  <si>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</si>
  <si>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</si>
  <si>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</si>
  <si>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</si>
  <si>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</si>
  <si>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</si>
  <si>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</si>
  <si>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</si>
  <si>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</si>
  <si>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</si>
  <si>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</si>
  <si>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</si>
  <si>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</si>
  <si>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</si>
  <si>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</si>
  <si>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</si>
  <si>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</si>
  <si>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</si>
  <si>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</si>
  <si>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</si>
  <si>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</si>
  <si>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</si>
  <si>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</si>
  <si>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</si>
  <si>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</si>
  <si>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</si>
  <si>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</si>
  <si>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</si>
  <si>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</si>
  <si>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</si>
  <si>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</si>
  <si>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</si>
  <si>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</si>
  <si>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</si>
  <si>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</si>
  <si>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</si>
  <si>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</si>
  <si>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</si>
  <si>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</si>
  <si>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</si>
  <si>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</si>
  <si>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</si>
  <si>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</si>
  <si>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</si>
  <si>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</si>
  <si>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</si>
  <si>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</si>
  <si>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</si>
  <si>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</si>
  <si>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</si>
  <si>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</si>
  <si>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</si>
  <si>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</si>
  <si>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</si>
  <si>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</si>
  <si>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</si>
  <si>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</si>
  <si>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</si>
  <si>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</si>
  <si>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</si>
  <si>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</si>
  <si>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</si>
  <si>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</si>
  <si>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</si>
  <si>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</si>
  <si>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</si>
  <si>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</si>
  <si>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</si>
  <si>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</si>
  <si>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</si>
  <si>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</si>
  <si>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</si>
  <si>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</si>
  <si>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</si>
  <si>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</si>
  <si>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</si>
  <si>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</si>
  <si>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</si>
  <si>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</si>
  <si>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</si>
  <si>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</si>
  <si>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</si>
  <si>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</si>
  <si>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</si>
  <si>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</si>
  <si>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</si>
  <si>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</si>
  <si>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</si>
  <si>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</si>
  <si>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</si>
  <si>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</si>
  <si>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</si>
  <si>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</si>
  <si>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</si>
  <si>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</si>
  <si>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</si>
  <si>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</si>
  <si>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</si>
  <si>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</si>
  <si>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</si>
  <si>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</si>
  <si>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</si>
  <si>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</si>
  <si>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</si>
  <si>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</si>
  <si>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</si>
  <si>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</si>
  <si>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</si>
  <si>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</si>
  <si>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</si>
  <si>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</si>
  <si>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</si>
  <si>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</si>
  <si>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</si>
  <si>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</si>
  <si>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</si>
  <si>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</si>
  <si>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</si>
  <si>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</si>
  <si>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</si>
  <si>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</si>
  <si>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</si>
  <si>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</si>
  <si>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</si>
  <si>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</si>
  <si>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</si>
  <si>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</si>
  <si>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</si>
  <si>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</si>
  <si>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</si>
  <si>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</si>
  <si>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</si>
  <si>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</si>
  <si>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</si>
  <si>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</si>
  <si>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</si>
  <si>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</si>
  <si>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</si>
  <si>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</si>
  <si>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</si>
  <si>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</si>
  <si>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</si>
  <si>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</si>
  <si>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</si>
  <si>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</si>
  <si>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</si>
  <si>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</si>
  <si>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</si>
  <si>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</si>
  <si>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</si>
  <si>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</si>
  <si>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</si>
  <si>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</si>
  <si>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</si>
  <si>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</si>
  <si>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</si>
  <si>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</si>
  <si>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</si>
  <si>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</si>
  <si>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</si>
  <si>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</si>
  <si>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</si>
  <si>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</si>
  <si>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</si>
  <si>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</si>
  <si>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</si>
  <si>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</si>
  <si>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</si>
  <si>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</si>
  <si>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</si>
  <si>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</si>
  <si>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</si>
  <si>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</si>
  <si>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</si>
  <si>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</si>
  <si>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</si>
  <si>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</si>
  <si>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</si>
  <si>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</si>
  <si>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</si>
  <si>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</si>
  <si>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</si>
  <si>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</si>
  <si>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</si>
  <si>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</si>
  <si>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</si>
  <si>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</si>
  <si>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</si>
  <si>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</si>
  <si>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</si>
  <si>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</si>
  <si>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</si>
  <si>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</si>
  <si>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</si>
  <si>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</si>
  <si>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</si>
  <si>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</si>
  <si>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</si>
  <si>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</si>
  <si>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</si>
  <si>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</si>
  <si>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</si>
  <si>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</si>
  <si>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</si>
  <si>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</si>
  <si>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</si>
  <si>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</si>
  <si>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</si>
  <si>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</si>
  <si>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</si>
  <si>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</si>
  <si>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</si>
  <si>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</si>
  <si>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</si>
  <si>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</si>
  <si>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</si>
  <si>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</si>
  <si>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</si>
  <si>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</si>
  <si>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</si>
  <si>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</si>
  <si>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</si>
  <si>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</si>
  <si>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</si>
  <si>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</si>
  <si>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</si>
  <si>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</si>
  <si>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</si>
  <si>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</si>
  <si>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</si>
  <si>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</si>
  <si>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</si>
  <si>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</si>
  <si>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</si>
  <si>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</si>
  <si>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</si>
  <si>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</si>
  <si>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</si>
  <si>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</si>
  <si>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</si>
  <si>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</si>
  <si>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</si>
  <si>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</si>
  <si>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</si>
  <si>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</si>
  <si>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</si>
  <si>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</si>
  <si>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</si>
  <si>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</si>
  <si>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</si>
  <si>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</si>
  <si>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</si>
  <si>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</si>
  <si>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</si>
  <si>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</si>
  <si>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</si>
  <si>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</si>
  <si>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</si>
  <si>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</si>
  <si>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</si>
  <si>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</si>
  <si>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</si>
  <si>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</si>
  <si>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</si>
  <si>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</si>
  <si>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</si>
  <si>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</si>
  <si>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</si>
  <si>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</si>
  <si>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</si>
  <si>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</si>
  <si>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</si>
  <si>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</si>
  <si>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</si>
  <si>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</si>
  <si>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</si>
  <si>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</si>
  <si>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</si>
  <si>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</si>
  <si>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</si>
  <si>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</si>
  <si>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</si>
  <si>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</si>
  <si>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</si>
  <si>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</si>
  <si>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</si>
  <si>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</si>
  <si>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</si>
  <si>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</si>
  <si>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</si>
  <si>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</si>
  <si>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</si>
  <si>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</si>
  <si>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</si>
  <si>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</si>
  <si>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</si>
  <si>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</si>
  <si>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</si>
  <si>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</si>
  <si>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</si>
  <si>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</si>
  <si>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</si>
  <si>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</si>
  <si>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</si>
  <si>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</si>
  <si>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</si>
  <si>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</si>
  <si>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</si>
  <si>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</si>
  <si>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</si>
  <si>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</si>
  <si>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</si>
  <si>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</si>
  <si>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</si>
  <si>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</si>
  <si>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</si>
  <si>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</si>
  <si>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</si>
  <si>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</si>
  <si>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</si>
  <si>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</si>
  <si>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</si>
  <si>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</si>
  <si>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</si>
  <si>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</si>
  <si>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</si>
  <si>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</si>
  <si>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</si>
  <si>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</si>
  <si>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</si>
  <si>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</si>
  <si>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</si>
  <si>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</si>
  <si>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</si>
  <si>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</si>
  <si>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</si>
  <si>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</si>
  <si>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</si>
  <si>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</si>
  <si>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</si>
  <si>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</si>
  <si>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</si>
  <si>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</si>
  <si>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</si>
  <si>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</si>
  <si>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</si>
  <si>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</si>
  <si>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</si>
  <si>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</si>
  <si>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</si>
  <si>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</si>
  <si>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</si>
  <si>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</si>
  <si>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</si>
  <si>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</si>
  <si>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</si>
  <si>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</si>
  <si>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</si>
  <si>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</si>
  <si>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</si>
  <si>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</si>
  <si>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</si>
  <si>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</si>
  <si>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</si>
  <si>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</si>
  <si>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</si>
  <si>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</si>
  <si>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</si>
  <si>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</si>
  <si>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</si>
  <si>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</si>
  <si>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</si>
  <si>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</si>
  <si>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</si>
  <si>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</si>
  <si>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</si>
  <si>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</si>
  <si>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</si>
  <si>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</si>
  <si>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</si>
  <si>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</si>
  <si>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</si>
  <si>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</si>
  <si>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</si>
  <si>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</si>
  <si>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</si>
  <si>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</si>
  <si>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</si>
  <si>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</si>
  <si>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</si>
  <si>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</si>
  <si>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</si>
  <si>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</si>
  <si>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</si>
  <si>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</si>
  <si>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</si>
  <si>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</si>
  <si>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</si>
  <si>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</si>
  <si>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</si>
  <si>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</si>
  <si>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</si>
  <si>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</si>
  <si>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</si>
  <si>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</si>
  <si>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</si>
  <si>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</si>
  <si>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</si>
  <si>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</si>
  <si>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</si>
  <si>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</si>
  <si>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</si>
  <si>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</si>
  <si>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</si>
  <si>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</si>
  <si>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</si>
  <si>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</si>
  <si>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</si>
  <si>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</si>
  <si>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</si>
  <si>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</si>
  <si>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</si>
  <si>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</si>
  <si>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</si>
  <si>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</si>
  <si>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</si>
  <si>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</si>
  <si>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</si>
  <si>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</si>
  <si>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</si>
  <si>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</si>
  <si>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</si>
  <si>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</si>
  <si>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</si>
  <si>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</si>
  <si>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</si>
  <si>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</si>
  <si>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</si>
  <si>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</si>
  <si>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</si>
  <si>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</si>
  <si>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</si>
  <si>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</si>
  <si>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</si>
  <si>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</si>
  <si>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</si>
  <si>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</si>
  <si>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</si>
  <si>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</si>
  <si>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</si>
  <si>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</si>
  <si>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</si>
  <si>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</si>
  <si>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</si>
  <si>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</si>
  <si>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</si>
  <si>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</si>
  <si>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</si>
  <si>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</si>
  <si>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</si>
  <si>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</si>
  <si>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</si>
  <si>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</si>
  <si>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</si>
  <si>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</si>
  <si>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</si>
  <si>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</si>
  <si>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</si>
  <si>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</si>
  <si>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</si>
  <si>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</si>
  <si>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</si>
  <si>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</si>
  <si>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</si>
  <si>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</si>
  <si>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</si>
  <si>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</si>
  <si>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</si>
  <si>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</si>
  <si>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</si>
  <si>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</si>
  <si>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</si>
  <si>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</si>
  <si>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</si>
  <si>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</si>
  <si>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</si>
  <si>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</si>
  <si>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</si>
  <si>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</si>
  <si>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</si>
  <si>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</si>
  <si>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</si>
  <si>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</si>
  <si>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</si>
  <si>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</si>
  <si>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</si>
  <si>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</si>
  <si>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</si>
  <si>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</si>
  <si>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</si>
  <si>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</si>
  <si>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</si>
  <si>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</si>
  <si>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</si>
  <si>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</si>
  <si>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</si>
  <si>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</si>
  <si>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</si>
  <si>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</si>
  <si>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</si>
  <si>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</si>
  <si>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</si>
  <si>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</si>
  <si>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</si>
  <si>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</si>
  <si>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</si>
  <si>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</si>
  <si>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</si>
  <si>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</si>
  <si>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</si>
  <si>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</si>
  <si>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</si>
  <si>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</si>
  <si>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</si>
  <si>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</si>
  <si>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</si>
  <si>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</si>
  <si>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</si>
  <si>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</si>
  <si>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</si>
  <si>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</si>
  <si>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</si>
  <si>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</si>
  <si>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</si>
  <si>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</si>
  <si>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</si>
  <si>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</si>
  <si>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</si>
  <si>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</si>
  <si>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</si>
  <si>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</si>
  <si>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</si>
  <si>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</si>
  <si>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</si>
  <si>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</si>
  <si>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</si>
  <si>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</si>
  <si>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</si>
  <si>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</si>
  <si>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</si>
  <si>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</si>
  <si>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</si>
  <si>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</si>
  <si>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</si>
  <si>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</si>
  <si>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</si>
  <si>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</si>
  <si>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</si>
  <si>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</si>
  <si>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</si>
  <si>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</si>
  <si>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</si>
  <si>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</si>
  <si>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</si>
  <si>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</si>
  <si>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</si>
  <si>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</si>
  <si>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</si>
  <si>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</si>
  <si>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</si>
  <si>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</si>
  <si>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</si>
  <si>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</si>
  <si>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</si>
  <si>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</si>
  <si>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</si>
  <si>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</si>
  <si>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</si>
  <si>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</si>
  <si>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</si>
  <si>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</si>
  <si>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</si>
  <si>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</si>
  <si>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</si>
  <si>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</si>
  <si>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</si>
  <si>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</si>
  <si>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</si>
  <si>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</si>
  <si>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</si>
  <si>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</si>
  <si>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</si>
  <si>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</si>
  <si>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</si>
  <si>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</si>
  <si>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</si>
  <si>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</si>
  <si>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</si>
  <si>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</si>
  <si>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</si>
  <si>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</si>
  <si>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</si>
  <si>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</si>
  <si>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</si>
  <si>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</si>
  <si>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</si>
  <si>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</si>
  <si>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</si>
  <si>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</si>
  <si>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</si>
  <si>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</si>
  <si>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</si>
  <si>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</si>
  <si>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</si>
  <si>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</si>
  <si>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</si>
  <si>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</si>
  <si>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</si>
  <si>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</si>
  <si>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</si>
  <si>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</si>
  <si>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</si>
  <si>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</si>
  <si>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</si>
  <si>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</si>
  <si>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</si>
  <si>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</si>
  <si>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</si>
  <si>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</si>
  <si>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</si>
  <si>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</si>
  <si>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</si>
  <si>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</si>
  <si>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</si>
  <si>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</si>
  <si>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</si>
  <si>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</si>
  <si>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</si>
  <si>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</si>
  <si>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</si>
  <si>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</si>
  <si>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</si>
  <si>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</si>
  <si>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</si>
  <si>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</si>
  <si>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</si>
  <si>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</si>
  <si>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</si>
  <si>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</si>
  <si>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</si>
  <si>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</si>
  <si>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</si>
  <si>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</si>
  <si>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</si>
  <si>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</si>
  <si>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</si>
  <si>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</si>
  <si>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</si>
  <si>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</si>
  <si>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</si>
  <si>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</si>
  <si>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</si>
  <si>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</si>
  <si>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</si>
  <si>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</si>
  <si>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</si>
  <si>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</si>
  <si>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</si>
  <si>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</si>
  <si>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</si>
  <si>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</si>
  <si>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</si>
  <si>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</si>
  <si>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</si>
  <si>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</si>
  <si>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</si>
  <si>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</si>
  <si>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</si>
  <si>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</si>
  <si>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</si>
  <si>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</si>
  <si>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</si>
  <si>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</si>
  <si>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</si>
  <si>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</si>
  <si>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</si>
  <si>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</si>
  <si>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</si>
  <si>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</si>
  <si>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</si>
  <si>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</si>
  <si>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</si>
  <si>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</si>
  <si>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</si>
  <si>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</si>
  <si>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</si>
  <si>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</si>
  <si>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</si>
  <si>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</si>
  <si>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</si>
  <si>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</si>
  <si>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</si>
  <si>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</si>
  <si>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</si>
  <si>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</si>
  <si>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</si>
  <si>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</si>
  <si>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</si>
  <si>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</si>
  <si>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</si>
  <si>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</si>
  <si>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</si>
  <si>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</si>
  <si>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</si>
  <si>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</si>
  <si>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</si>
  <si>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</si>
  <si>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</si>
  <si>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</si>
  <si>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</si>
  <si>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</si>
  <si>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</si>
  <si>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</si>
  <si>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</si>
  <si>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</si>
  <si>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</si>
  <si>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</si>
  <si>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</si>
  <si>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</si>
  <si>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</si>
  <si>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</si>
  <si>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</si>
  <si>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</si>
  <si>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</si>
  <si>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</si>
  <si>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</si>
  <si>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</si>
  <si>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</si>
  <si>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</si>
  <si>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</si>
  <si>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</si>
  <si>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</si>
  <si>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</si>
  <si>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</si>
  <si>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</si>
  <si>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</si>
  <si>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</si>
  <si>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</si>
  <si>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</si>
  <si>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</si>
  <si>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</si>
  <si>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</si>
  <si>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</si>
  <si>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</si>
  <si>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</si>
  <si>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</si>
  <si>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</si>
  <si>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</si>
  <si>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</si>
  <si>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</si>
  <si>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</si>
  <si>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</si>
  <si>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</si>
  <si>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</si>
  <si>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</si>
  <si>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</si>
  <si>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</si>
  <si>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</si>
  <si>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</si>
  <si>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</si>
  <si>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</si>
  <si>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</si>
  <si>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</si>
  <si>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</si>
  <si>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</si>
  <si>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</si>
  <si>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</si>
  <si>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</si>
  <si>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</si>
  <si>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</si>
  <si>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</si>
  <si>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</si>
  <si>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</si>
  <si>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</si>
  <si>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</si>
  <si>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</si>
  <si>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</si>
  <si>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</si>
  <si>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</si>
  <si>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</si>
  <si>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</si>
  <si>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</si>
  <si>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</si>
  <si>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</si>
  <si>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</si>
  <si>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</si>
  <si>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</si>
  <si>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</si>
  <si>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</si>
  <si>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</si>
  <si>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</si>
  <si>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</si>
  <si>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</si>
  <si>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</si>
  <si>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</si>
  <si>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</si>
  <si>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</si>
  <si>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</si>
  <si>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</si>
  <si>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</si>
  <si>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</si>
  <si>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</si>
  <si>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</si>
  <si>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</si>
  <si>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</si>
  <si>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</si>
  <si>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</si>
  <si>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</si>
  <si>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</si>
  <si>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</si>
  <si>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</si>
  <si>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</si>
  <si>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</si>
  <si>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</si>
  <si>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</si>
  <si>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</si>
  <si>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</si>
  <si>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</si>
  <si>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</si>
  <si>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</si>
  <si>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</si>
  <si>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</si>
  <si>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</si>
  <si>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</si>
  <si>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</si>
  <si>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</si>
  <si>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</si>
  <si>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</si>
  <si>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</si>
  <si>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</si>
  <si>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</si>
  <si>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</si>
  <si>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</si>
  <si>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</si>
  <si>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</si>
  <si>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</si>
  <si>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</si>
  <si>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</si>
  <si>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</si>
  <si>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</si>
  <si>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</si>
  <si>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</si>
  <si>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</si>
  <si>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</si>
  <si>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</si>
  <si>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</si>
  <si>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</si>
  <si>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</si>
  <si>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</si>
  <si>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</si>
  <si>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</si>
  <si>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</si>
  <si>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</si>
  <si>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</si>
  <si>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</si>
  <si>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</si>
  <si>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</si>
  <si>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</si>
  <si>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</si>
  <si>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</si>
  <si>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</si>
  <si>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</si>
  <si>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</si>
  <si>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</si>
  <si>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</si>
  <si>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</si>
  <si>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</si>
  <si>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</si>
  <si>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</si>
  <si>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</si>
  <si>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</si>
  <si>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</si>
  <si>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</si>
  <si>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</si>
  <si>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</si>
  <si>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</si>
  <si>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</si>
  <si>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</si>
  <si>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</si>
  <si>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</si>
  <si>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</si>
  <si>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</si>
  <si>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</si>
  <si>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</si>
  <si>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</si>
  <si>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</si>
  <si>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</si>
  <si>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</si>
  <si>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</si>
  <si>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</si>
  <si>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</si>
  <si>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</si>
  <si>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</si>
  <si>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</si>
  <si>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</si>
  <si>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</si>
  <si>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</si>
  <si>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</si>
  <si>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</si>
  <si>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</si>
  <si>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</si>
  <si>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</si>
  <si>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</si>
  <si>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</si>
  <si>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</si>
  <si>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</si>
  <si>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</si>
  <si>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</si>
  <si>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</si>
  <si>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</si>
  <si>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</si>
  <si>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</si>
  <si>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</si>
  <si>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</si>
  <si>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</si>
  <si>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</si>
  <si>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</si>
  <si>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</si>
  <si>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</si>
  <si>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</si>
  <si>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</si>
  <si>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</si>
  <si>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</si>
  <si>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</si>
  <si>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</si>
  <si>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</si>
  <si>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</si>
  <si>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</si>
  <si>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</si>
  <si>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</si>
  <si>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</si>
  <si>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</si>
  <si>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</si>
  <si>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</si>
  <si>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</si>
  <si>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</si>
  <si>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</si>
  <si>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</si>
  <si>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</si>
  <si>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</si>
  <si>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</si>
  <si>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</si>
  <si>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</si>
  <si>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</si>
  <si>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</si>
  <si>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</si>
  <si>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</si>
  <si>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</si>
  <si>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</si>
  <si>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</si>
  <si>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</si>
  <si>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</si>
  <si>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</si>
  <si>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</si>
  <si>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</si>
  <si>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</si>
  <si>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</si>
  <si>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</si>
  <si>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</si>
  <si>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</si>
  <si>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</si>
  <si>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</si>
  <si>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</si>
  <si>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</si>
  <si>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</si>
  <si>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</si>
  <si>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</si>
  <si>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</si>
  <si>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</si>
  <si>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</si>
  <si>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</si>
  <si>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</si>
  <si>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</si>
  <si>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</si>
  <si>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</si>
  <si>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</si>
  <si>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</si>
  <si>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</si>
  <si>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</si>
  <si>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</si>
  <si>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</si>
  <si>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</si>
  <si>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</si>
  <si>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</si>
  <si>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</si>
  <si>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</si>
  <si>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</si>
  <si>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</si>
  <si>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</si>
  <si>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</si>
  <si>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</si>
  <si>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</si>
  <si>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</si>
  <si>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</si>
  <si>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</si>
  <si>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</si>
  <si>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</si>
  <si>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</si>
  <si>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</si>
  <si>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</si>
  <si>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</si>
  <si>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</si>
  <si>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</si>
  <si>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</si>
  <si>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</si>
  <si>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</si>
  <si>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</si>
  <si>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</si>
  <si>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</si>
  <si>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</si>
  <si>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</si>
  <si>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</si>
  <si>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</si>
  <si>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</si>
  <si>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</si>
  <si>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</si>
  <si>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</si>
  <si>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</si>
  <si>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</si>
  <si>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</si>
  <si>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</si>
  <si>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</si>
  <si>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</si>
  <si>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</si>
  <si>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</si>
  <si>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</si>
  <si>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</si>
  <si>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</si>
  <si>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</si>
  <si>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</si>
  <si>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</si>
  <si>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</si>
  <si>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</si>
  <si>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</si>
  <si>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</si>
  <si>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</si>
  <si>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</si>
  <si>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</si>
  <si>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</si>
  <si>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</si>
  <si>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</si>
  <si>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</si>
  <si>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</si>
  <si>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</si>
  <si>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</si>
  <si>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</si>
  <si>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</si>
  <si>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</si>
  <si>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</si>
  <si>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</si>
  <si>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</si>
  <si>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</si>
  <si>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</si>
  <si>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</si>
  <si>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</si>
  <si>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</si>
  <si>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</si>
  <si>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</si>
  <si>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</si>
  <si>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</si>
  <si>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</si>
  <si>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</si>
  <si>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</si>
  <si>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</si>
  <si>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</si>
  <si>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</si>
  <si>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</si>
  <si>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</si>
  <si>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</si>
  <si>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</si>
  <si>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</si>
  <si>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</si>
  <si>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</si>
  <si>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</si>
  <si>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</si>
  <si>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</si>
  <si>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</si>
  <si>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</si>
  <si>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</si>
  <si>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</si>
  <si>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</si>
  <si>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</si>
  <si>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</si>
  <si>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</si>
  <si>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</si>
  <si>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</si>
  <si>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</si>
  <si>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</si>
  <si>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</si>
  <si>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</si>
  <si>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</si>
  <si>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</si>
  <si>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</si>
  <si>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</si>
  <si>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</si>
  <si>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</si>
  <si>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</si>
  <si>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</si>
  <si>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</si>
  <si>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</si>
  <si>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</si>
  <si>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</si>
  <si>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</si>
  <si>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</si>
  <si>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</si>
  <si>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</si>
  <si>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</si>
  <si>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</si>
  <si>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</si>
  <si>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</si>
  <si>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</si>
  <si>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</si>
  <si>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</si>
  <si>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</si>
  <si>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</si>
  <si>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</si>
  <si>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</si>
  <si>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</si>
  <si>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</si>
  <si>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</si>
  <si>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</si>
  <si>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</si>
  <si>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</si>
  <si>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</si>
  <si>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</si>
  <si>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</si>
  <si>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</si>
  <si>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</si>
  <si>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</si>
  <si>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</si>
  <si>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</si>
  <si>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</si>
  <si>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</si>
  <si>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</si>
  <si>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</si>
  <si>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</si>
  <si>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</si>
  <si>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</si>
  <si>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</si>
  <si>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</si>
  <si>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</si>
  <si>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</si>
  <si>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</si>
  <si>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</si>
  <si>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</si>
  <si>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</si>
  <si>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</si>
  <si>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</si>
  <si>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</si>
  <si>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</si>
  <si>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</si>
  <si>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</si>
  <si>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</si>
  <si>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</si>
  <si>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</si>
  <si>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</si>
  <si>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</si>
  <si>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</si>
  <si>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</si>
  <si>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</si>
  <si>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</si>
  <si>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</si>
  <si>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</si>
  <si>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</si>
  <si>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</si>
  <si>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</si>
  <si>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</si>
  <si>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</si>
  <si>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</si>
  <si>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</si>
  <si>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</si>
  <si>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</si>
  <si>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</si>
  <si>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</si>
  <si>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</si>
  <si>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</si>
  <si>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</si>
  <si>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</si>
  <si>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</si>
  <si>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</si>
  <si>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</si>
  <si>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</si>
  <si>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</si>
  <si>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</si>
  <si>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</si>
  <si>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</si>
  <si>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</si>
  <si>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</si>
  <si>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</si>
  <si>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</si>
  <si>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</si>
  <si>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</si>
  <si>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</si>
  <si>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</si>
  <si>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</si>
  <si>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</si>
  <si>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</si>
  <si>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</si>
  <si>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</si>
  <si>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</si>
  <si>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</si>
  <si>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</si>
  <si>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</si>
  <si>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</si>
  <si>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</si>
  <si>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</si>
  <si>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</si>
  <si>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</si>
  <si>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</si>
  <si>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</si>
  <si>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</si>
  <si>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</si>
  <si>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</si>
  <si>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</si>
  <si>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</si>
  <si>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</si>
  <si>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</si>
  <si>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</si>
  <si>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</si>
  <si>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</si>
  <si>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</si>
  <si>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</si>
  <si>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</si>
  <si>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</si>
  <si>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</si>
  <si>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</si>
  <si>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</si>
  <si>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</si>
  <si>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</si>
  <si>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</si>
  <si>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</si>
  <si>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</si>
  <si>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</si>
  <si>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</si>
  <si>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</si>
  <si>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</si>
  <si>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</si>
  <si>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</si>
  <si>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</si>
  <si>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</si>
  <si>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</si>
  <si>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</si>
  <si>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</si>
  <si>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</si>
  <si>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</si>
  <si>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</si>
  <si>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</si>
  <si>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</si>
  <si>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</si>
  <si>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</si>
  <si>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</si>
  <si>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</si>
  <si>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</si>
  <si>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</si>
  <si>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</si>
  <si>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</si>
  <si>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</si>
  <si>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</si>
  <si>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</si>
  <si>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</si>
  <si>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</si>
  <si>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</si>
  <si>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</si>
  <si>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</si>
  <si>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</si>
  <si>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</si>
  <si>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</si>
  <si>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</si>
  <si>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</si>
  <si>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</si>
  <si>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</si>
  <si>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</si>
  <si>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</si>
  <si>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</si>
  <si>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</si>
  <si>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</si>
  <si>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</si>
  <si>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</si>
  <si>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</si>
  <si>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</si>
  <si>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</si>
  <si>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</si>
  <si>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</si>
  <si>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</si>
  <si>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</si>
  <si>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</si>
  <si>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</si>
  <si>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</si>
  <si>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</si>
  <si>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</si>
  <si>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</si>
  <si>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</si>
  <si>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</si>
  <si>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</si>
  <si>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</si>
  <si>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</si>
  <si>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</si>
  <si>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</si>
  <si>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</si>
  <si>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</si>
  <si>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</si>
  <si>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</si>
  <si>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</si>
  <si>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</si>
  <si>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</si>
  <si>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</si>
  <si>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</si>
  <si>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</si>
  <si>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</si>
  <si>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</si>
  <si>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</si>
  <si>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</si>
  <si>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</si>
  <si>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</si>
  <si>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</si>
  <si>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</si>
  <si>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</si>
  <si>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</si>
  <si>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</si>
  <si>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</si>
  <si>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</si>
  <si>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</si>
  <si>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</si>
  <si>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</si>
  <si>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</si>
  <si>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</si>
  <si>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</si>
  <si>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</si>
  <si>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</si>
  <si>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</si>
  <si>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</si>
  <si>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</si>
  <si>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</si>
  <si>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</si>
  <si>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</si>
  <si>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</si>
  <si>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</si>
  <si>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</si>
  <si>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</si>
  <si>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</si>
  <si>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</si>
  <si>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</si>
  <si>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</si>
  <si>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</si>
  <si>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</si>
  <si>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</si>
  <si>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</si>
  <si>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</si>
  <si>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</si>
  <si>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</si>
  <si>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</si>
  <si>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</si>
  <si>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</si>
  <si>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</si>
  <si>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</si>
  <si>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</si>
  <si>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</si>
  <si>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</si>
  <si>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</si>
  <si>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</si>
  <si>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</si>
  <si>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</si>
  <si>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</si>
  <si>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</si>
  <si>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</si>
  <si>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</si>
  <si>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</si>
  <si>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</si>
  <si>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</si>
  <si>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</si>
  <si>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</si>
  <si>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</si>
  <si>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</si>
  <si>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</si>
  <si>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</si>
  <si>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</si>
  <si>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</si>
  <si>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</si>
  <si>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</si>
  <si>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</si>
  <si>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</si>
  <si>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</si>
  <si>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</si>
  <si>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</si>
  <si>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</si>
  <si>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</si>
  <si>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</si>
  <si>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</si>
  <si>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</si>
  <si>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</si>
  <si>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</si>
  <si>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</si>
  <si>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</si>
  <si>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</si>
  <si>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</si>
  <si>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</si>
  <si>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</si>
  <si>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</si>
  <si>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</si>
  <si>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</si>
  <si>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</si>
  <si>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</si>
  <si>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</si>
  <si>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</si>
  <si>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</si>
  <si>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</si>
  <si>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</si>
  <si>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</si>
  <si>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</si>
  <si>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</si>
  <si>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</si>
  <si>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</si>
  <si>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</si>
  <si>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</si>
  <si>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</si>
  <si>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</si>
  <si>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</si>
  <si>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</si>
  <si>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</si>
  <si>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</si>
  <si>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</si>
  <si>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</si>
  <si>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</si>
  <si>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</si>
  <si>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</si>
  <si>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</si>
  <si>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</si>
  <si>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</si>
  <si>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</si>
  <si>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</si>
  <si>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</si>
  <si>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</si>
  <si>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</si>
  <si>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</si>
  <si>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</si>
  <si>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</si>
  <si>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</si>
  <si>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</si>
  <si>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</si>
  <si>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</si>
  <si>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</si>
  <si>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</si>
  <si>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</si>
  <si>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</si>
  <si>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</si>
  <si>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</si>
  <si>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</si>
  <si>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</si>
  <si>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</si>
  <si>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</si>
  <si>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</si>
  <si>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</si>
  <si>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</si>
  <si>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</si>
  <si>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</si>
  <si>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</si>
  <si>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</si>
  <si>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</si>
  <si>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</si>
  <si>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</si>
  <si>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</si>
  <si>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</si>
  <si>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</si>
  <si>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</si>
  <si>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</si>
  <si>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</si>
  <si>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</si>
  <si>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</si>
  <si>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</si>
  <si>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</si>
  <si>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</si>
  <si>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</si>
  <si>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</si>
  <si>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</si>
  <si>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</si>
  <si>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</si>
  <si>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</si>
  <si>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</si>
  <si>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</si>
  <si>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</si>
  <si>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</si>
  <si>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</si>
  <si>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</si>
  <si>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</si>
  <si>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</si>
  <si>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</si>
  <si>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</si>
  <si>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</si>
  <si>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</si>
  <si>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</si>
  <si>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</si>
  <si>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</si>
  <si>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</si>
  <si>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</si>
  <si>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</si>
  <si>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</si>
  <si>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</si>
  <si>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</si>
  <si>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</si>
  <si>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</si>
  <si>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</si>
  <si>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</si>
  <si>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</si>
  <si>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</si>
  <si>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</si>
  <si>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</si>
  <si>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</si>
  <si>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</si>
  <si>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</si>
  <si>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</si>
  <si>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</si>
  <si>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</si>
  <si>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</si>
  <si>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</si>
  <si>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</si>
  <si>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</si>
  <si>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</si>
  <si>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</si>
  <si>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</si>
  <si>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</si>
  <si>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</si>
  <si>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</si>
  <si>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</si>
  <si>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</si>
  <si>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</si>
  <si>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</si>
  <si>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</si>
  <si>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</si>
  <si>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</si>
  <si>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</si>
  <si>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</si>
  <si>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</si>
  <si>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</si>
  <si>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</si>
  <si>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</si>
  <si>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</si>
  <si>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</si>
  <si>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</si>
  <si>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</si>
  <si>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</si>
  <si>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</si>
  <si>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</si>
  <si>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</si>
  <si>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</si>
  <si>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</si>
  <si>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</si>
  <si>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</si>
  <si>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</si>
  <si>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</si>
  <si>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</si>
  <si>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</si>
  <si>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</si>
  <si>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</si>
  <si>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</si>
  <si>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</si>
  <si>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</si>
  <si>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</si>
  <si>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</si>
  <si>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</si>
  <si>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</si>
  <si>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</si>
  <si>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</si>
  <si>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</si>
  <si>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</si>
  <si>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</si>
  <si>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</si>
  <si>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</si>
  <si>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</si>
  <si>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</si>
  <si>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</si>
  <si>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</si>
  <si>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</si>
  <si>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</si>
  <si>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</si>
  <si>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</si>
  <si>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</si>
  <si>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</si>
  <si>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</si>
  <si>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</si>
  <si>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</si>
  <si>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</si>
  <si>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</si>
  <si>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</si>
  <si>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</si>
  <si>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</si>
  <si>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</si>
  <si>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</si>
  <si>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</si>
  <si>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</si>
  <si>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</si>
  <si>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</si>
  <si>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</si>
  <si>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</si>
  <si>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</si>
  <si>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</si>
  <si>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</si>
  <si>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</si>
  <si>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</si>
  <si>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</si>
  <si>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</si>
  <si>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</si>
  <si>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</si>
  <si>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</si>
  <si>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</si>
  <si>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</si>
  <si>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</si>
  <si>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</si>
  <si>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</si>
  <si>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</si>
  <si>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</si>
  <si>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</si>
  <si>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</si>
  <si>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</si>
  <si>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</si>
  <si>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</si>
  <si>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</si>
  <si>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</si>
  <si>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</si>
  <si>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</si>
  <si>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</si>
  <si>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</si>
  <si>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</si>
  <si>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</si>
  <si>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</si>
  <si>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</si>
  <si>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</si>
  <si>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</si>
  <si>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</si>
  <si>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</si>
  <si>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</si>
  <si>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</si>
  <si>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</si>
  <si>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</si>
  <si>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</si>
  <si>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</si>
  <si>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</si>
  <si>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</si>
  <si>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</si>
  <si>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</si>
  <si>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</si>
  <si>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</si>
  <si>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</si>
  <si>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</si>
  <si>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</si>
  <si>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</si>
  <si>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</si>
  <si>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</si>
  <si>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</si>
  <si>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</si>
  <si>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</si>
  <si>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</si>
  <si>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</si>
  <si>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</si>
  <si>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</si>
  <si>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</si>
  <si>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</si>
  <si>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</si>
  <si>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</si>
  <si>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</si>
  <si>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</si>
  <si>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</si>
  <si>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</si>
  <si>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</si>
  <si>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</si>
  <si>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</si>
  <si>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</si>
  <si>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</si>
  <si>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</si>
  <si>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</si>
  <si>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</si>
  <si>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</si>
  <si>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</si>
  <si>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</si>
  <si>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</si>
  <si>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</si>
  <si>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</si>
  <si>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</si>
  <si>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</si>
  <si>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</si>
  <si>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</si>
  <si>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</si>
  <si>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</si>
  <si>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</si>
  <si>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</si>
  <si>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</si>
  <si>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</si>
  <si>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</si>
  <si>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</si>
  <si>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</si>
  <si>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</si>
  <si>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</si>
  <si>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</si>
  <si>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</si>
  <si>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</si>
  <si>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</si>
  <si>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</si>
  <si>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</si>
  <si>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</si>
  <si>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</si>
  <si>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</si>
  <si>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</si>
  <si>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</si>
  <si>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</si>
  <si>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</si>
  <si>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</si>
  <si>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</si>
  <si>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</si>
  <si>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</si>
  <si>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</si>
  <si>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</si>
  <si>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</si>
  <si>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</si>
  <si>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</si>
  <si>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</si>
  <si>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</si>
  <si>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</si>
  <si>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</si>
  <si>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</si>
  <si>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</si>
  <si>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</si>
  <si>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</si>
  <si>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</si>
  <si>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</si>
  <si>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</si>
  <si>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</si>
  <si>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</si>
  <si>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</si>
  <si>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</si>
  <si>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</si>
  <si>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</si>
  <si>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</si>
  <si>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</si>
  <si>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</si>
  <si>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</si>
  <si>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</si>
  <si>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</si>
  <si>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</si>
  <si>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</si>
  <si>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</si>
  <si>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</si>
  <si>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</si>
  <si>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</si>
  <si>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</si>
  <si>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</si>
  <si>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</si>
  <si>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</si>
  <si>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</si>
  <si>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</si>
  <si>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</si>
  <si>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</si>
  <si>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</si>
  <si>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</si>
  <si>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</si>
  <si>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</si>
  <si>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</si>
  <si>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</si>
  <si>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</si>
  <si>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</si>
  <si>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</si>
  <si>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</si>
  <si>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</si>
  <si>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</si>
  <si>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</si>
  <si>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</si>
  <si>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</si>
  <si>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</si>
  <si>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</si>
  <si>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</si>
  <si>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</si>
  <si>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</si>
  <si>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</si>
  <si>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</si>
  <si>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</si>
  <si>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</si>
  <si>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</si>
  <si>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</si>
  <si>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</si>
  <si>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</si>
  <si>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</si>
  <si>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</si>
  <si>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</si>
  <si>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</si>
  <si>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</si>
  <si>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</si>
  <si>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</si>
  <si>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</si>
  <si>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</si>
  <si>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</si>
  <si>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</si>
  <si>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</si>
  <si>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</si>
  <si>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</si>
  <si>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</si>
  <si>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</si>
  <si>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</si>
  <si>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</si>
  <si>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</si>
  <si>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</si>
  <si>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</si>
  <si>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</si>
  <si>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</si>
  <si>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</si>
  <si>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</si>
  <si>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</si>
  <si>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</si>
  <si>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</si>
  <si>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</si>
  <si>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</si>
  <si>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</si>
  <si>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</si>
  <si>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</si>
  <si>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</si>
  <si>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</si>
  <si>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</si>
  <si>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</si>
  <si>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</si>
  <si>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</si>
  <si>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</si>
  <si>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</si>
  <si>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</si>
  <si>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</si>
  <si>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</si>
  <si>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</si>
  <si>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</si>
  <si>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</si>
  <si>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</si>
  <si>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</si>
  <si>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</si>
  <si>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</si>
  <si>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</si>
  <si>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</si>
  <si>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</si>
  <si>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</si>
  <si>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</si>
  <si>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</si>
  <si>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</si>
  <si>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</si>
  <si>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</si>
  <si>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</si>
  <si>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</si>
  <si>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</si>
  <si>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</si>
  <si>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</si>
  <si>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</si>
  <si>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</si>
  <si>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</si>
  <si>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</si>
  <si>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</si>
  <si>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</si>
  <si>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</si>
  <si>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</si>
  <si>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</si>
  <si>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</si>
  <si>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</si>
  <si>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</si>
  <si>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</si>
  <si>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</si>
  <si>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</si>
  <si>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</si>
  <si>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</si>
  <si>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</si>
  <si>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</si>
  <si>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</si>
  <si>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</si>
  <si>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</si>
  <si>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</si>
  <si>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</si>
  <si>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</si>
  <si>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</si>
  <si>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</si>
  <si>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</si>
  <si>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</si>
  <si>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</si>
  <si>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</si>
  <si>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</si>
  <si>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</si>
  <si>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</si>
  <si>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</si>
  <si>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</si>
  <si>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</si>
  <si>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</si>
  <si>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</si>
  <si>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</si>
  <si>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</si>
  <si>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</si>
  <si>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</si>
  <si>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</si>
  <si>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</si>
  <si>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</si>
  <si>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</si>
  <si>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</si>
  <si>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</si>
  <si>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</si>
  <si>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</si>
  <si>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</si>
  <si>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</si>
  <si>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</si>
  <si>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</si>
  <si>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</si>
  <si>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</si>
  <si>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</si>
  <si>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</si>
  <si>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</si>
  <si>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</si>
  <si>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</si>
  <si>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</si>
  <si>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</si>
  <si>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</si>
  <si>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</si>
  <si>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</si>
  <si>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</si>
  <si>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</si>
  <si>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</si>
  <si>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</si>
  <si>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</si>
  <si>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</si>
  <si>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</si>
  <si>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</si>
  <si>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</si>
  <si>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</si>
  <si>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</si>
  <si>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</si>
  <si>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</si>
  <si>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</si>
  <si>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</si>
  <si>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</si>
  <si>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</si>
  <si>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</si>
  <si>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</si>
  <si>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</si>
  <si>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</si>
  <si>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</si>
  <si>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</si>
  <si>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</si>
  <si>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</si>
  <si>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</si>
  <si>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</si>
  <si>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</si>
  <si>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</si>
  <si>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</si>
  <si>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</si>
  <si>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</si>
  <si>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</si>
  <si>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</si>
  <si>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</si>
  <si>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</si>
  <si>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</si>
  <si>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</si>
  <si>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</si>
  <si>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</si>
  <si>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</si>
  <si>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</si>
  <si>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</si>
  <si>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</si>
  <si>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</si>
  <si>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</si>
  <si>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</si>
  <si>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</si>
  <si>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</si>
  <si>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</si>
  <si>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</si>
  <si>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</si>
  <si>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</si>
  <si>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</si>
  <si>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</si>
  <si>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</si>
  <si>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</si>
  <si>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</si>
  <si>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</si>
  <si>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</si>
  <si>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</si>
  <si>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</si>
  <si>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</si>
  <si>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</si>
  <si>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</si>
  <si>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</si>
  <si>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</si>
  <si>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</si>
  <si>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</si>
  <si>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</si>
  <si>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</si>
  <si>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</si>
  <si>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</si>
  <si>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</si>
  <si>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</si>
  <si>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</si>
  <si>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</si>
  <si>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</si>
  <si>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</si>
  <si>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</si>
  <si>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</si>
  <si>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</si>
  <si>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</si>
  <si>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</si>
  <si>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</si>
  <si>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</si>
  <si>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</si>
  <si>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</si>
  <si>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</si>
  <si>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</si>
  <si>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</si>
  <si>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</si>
  <si>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</si>
  <si>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</si>
  <si>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</si>
  <si>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</si>
  <si>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</si>
  <si>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</si>
  <si>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</si>
  <si>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</si>
  <si>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</si>
  <si>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</si>
  <si>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</si>
  <si>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</si>
  <si>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</si>
  <si>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</si>
  <si>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</si>
  <si>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</si>
  <si>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</si>
  <si>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</si>
  <si>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</si>
  <si>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</si>
  <si>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</si>
  <si>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</si>
  <si>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</si>
  <si>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</si>
  <si>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</si>
  <si>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</si>
  <si>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</si>
  <si>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</si>
  <si>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</si>
  <si>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</si>
  <si>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</si>
  <si>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</si>
  <si>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</si>
  <si>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</si>
  <si>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</si>
  <si>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</si>
  <si>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</si>
  <si>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</si>
  <si>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</si>
  <si>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</si>
  <si>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</si>
  <si>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</si>
  <si>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</si>
  <si>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</si>
  <si>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</si>
  <si>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</si>
  <si>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</si>
  <si>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</si>
  <si>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</si>
  <si>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</si>
  <si>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</si>
  <si>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</si>
  <si>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</si>
  <si>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</si>
  <si>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</si>
  <si>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</si>
  <si>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</si>
  <si>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</si>
  <si>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</si>
  <si>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</si>
  <si>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</si>
  <si>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</si>
  <si>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</si>
  <si>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</si>
  <si>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</si>
  <si>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</si>
  <si>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</si>
  <si>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</si>
  <si>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</si>
  <si>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</si>
  <si>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</si>
  <si>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</si>
  <si>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</si>
  <si>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</si>
  <si>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</si>
  <si>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</si>
  <si>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</si>
  <si>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</si>
  <si>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</si>
  <si>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</si>
  <si>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</si>
  <si>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</si>
  <si>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</si>
  <si>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</si>
  <si>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</si>
  <si>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</si>
  <si>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</si>
  <si>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</si>
  <si>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</si>
  <si>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</si>
  <si>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</si>
  <si>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</si>
  <si>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</si>
  <si>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</si>
  <si>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</si>
  <si>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</si>
  <si>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</si>
  <si>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</si>
  <si>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</si>
  <si>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</si>
  <si>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</si>
  <si>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</si>
  <si>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</si>
  <si>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</si>
  <si>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</si>
  <si>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</si>
  <si>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</si>
  <si>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</si>
  <si>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</si>
  <si>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</si>
  <si>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</si>
  <si>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</si>
  <si>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</si>
  <si>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</si>
  <si>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</si>
  <si>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</si>
  <si>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</si>
  <si>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</si>
  <si>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</si>
  <si>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</si>
  <si>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</si>
  <si>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</si>
  <si>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</si>
  <si>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</si>
  <si>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</si>
  <si>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</si>
  <si>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</si>
  <si>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</si>
  <si>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</si>
  <si>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</si>
  <si>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</si>
  <si>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</si>
  <si>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</si>
  <si>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</si>
  <si>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</si>
  <si>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</si>
  <si>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</si>
  <si>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</si>
  <si>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</si>
  <si>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</si>
  <si>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</si>
  <si>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</si>
  <si>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</si>
  <si>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</si>
  <si>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</si>
  <si>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</si>
  <si>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</si>
  <si>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</si>
  <si>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</si>
  <si>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</si>
  <si>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</si>
  <si>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</si>
  <si>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</si>
  <si>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</si>
  <si>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</si>
  <si>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</si>
  <si>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</si>
  <si>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</si>
  <si>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</si>
  <si>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</si>
  <si>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</si>
  <si>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</si>
  <si>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</si>
  <si>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</si>
  <si>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</si>
  <si>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</si>
  <si>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</si>
  <si>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</si>
  <si>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</si>
  <si>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</si>
  <si>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</si>
  <si>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</si>
  <si>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</si>
  <si>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</si>
  <si>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</si>
  <si>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</si>
  <si>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</si>
  <si>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</si>
  <si>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</si>
  <si>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</si>
  <si>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</si>
  <si>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</si>
  <si>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</si>
  <si>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</si>
  <si>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</si>
  <si>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</si>
  <si>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</si>
  <si>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</si>
  <si>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</si>
  <si>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</si>
  <si>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</si>
  <si>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</si>
  <si>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</si>
  <si>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</si>
  <si>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</si>
  <si>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</si>
  <si>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</si>
  <si>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</si>
  <si>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</si>
  <si>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</si>
  <si>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</si>
  <si>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</si>
  <si>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</si>
  <si>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</si>
  <si>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</si>
  <si>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</si>
  <si>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</si>
  <si>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</si>
  <si>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</si>
  <si>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</si>
  <si>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</si>
  <si>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</si>
  <si>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</si>
  <si>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</si>
  <si>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</si>
  <si>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</si>
  <si>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</si>
  <si>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</si>
  <si>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</si>
  <si>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</si>
  <si>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</si>
  <si>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</si>
  <si>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</si>
  <si>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</si>
  <si>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</si>
  <si>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</si>
  <si>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</si>
  <si>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</si>
  <si>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</si>
  <si>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</si>
  <si>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</si>
  <si>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</si>
  <si>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</si>
  <si>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</si>
  <si>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</si>
  <si>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</si>
  <si>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</si>
  <si>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</si>
  <si>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</si>
  <si>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</si>
  <si>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</si>
  <si>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</si>
  <si>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</si>
  <si>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</si>
  <si>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</si>
  <si>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</si>
  <si>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</si>
  <si>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</si>
  <si>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</si>
  <si>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</si>
  <si>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</si>
  <si>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</si>
  <si>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</si>
  <si>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</si>
  <si>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</si>
  <si>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</si>
  <si>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</si>
  <si>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</si>
  <si>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</si>
  <si>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</si>
  <si>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</si>
  <si>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</si>
  <si>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</si>
  <si>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</si>
  <si>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</si>
  <si>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</si>
  <si>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</si>
  <si>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</si>
  <si>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</si>
  <si>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</si>
  <si>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</si>
  <si>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</si>
  <si>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</si>
  <si>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</si>
  <si>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</si>
  <si>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</si>
  <si>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</si>
  <si>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</si>
  <si>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</si>
  <si>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</si>
  <si>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</si>
  <si>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</si>
  <si>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</si>
  <si>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</si>
  <si>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</si>
  <si>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</si>
  <si>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</si>
  <si>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</si>
  <si>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</si>
  <si>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</si>
  <si>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</si>
  <si>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</si>
  <si>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</si>
  <si>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</si>
  <si>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</si>
  <si>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</si>
  <si>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</si>
  <si>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</si>
  <si>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</si>
  <si>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</si>
  <si>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</si>
  <si>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</si>
  <si>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</si>
  <si>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</si>
  <si>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</si>
  <si>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</si>
  <si>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</si>
  <si>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</si>
  <si>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</si>
  <si>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</si>
  <si>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</si>
  <si>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</si>
  <si>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</si>
  <si>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</si>
  <si>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</si>
  <si>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</si>
  <si>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</si>
  <si>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</si>
  <si>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</si>
  <si>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</si>
  <si>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</si>
  <si>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</si>
  <si>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</si>
  <si>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</si>
  <si>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</si>
  <si>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</si>
  <si>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</si>
  <si>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</si>
  <si>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</si>
  <si>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</si>
  <si>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</si>
  <si>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</si>
  <si>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</si>
  <si>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</si>
  <si>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</si>
  <si>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</si>
  <si>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</si>
  <si>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</si>
  <si>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</si>
  <si>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</si>
  <si>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</si>
  <si>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</si>
  <si>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</si>
  <si>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</si>
  <si>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</si>
  <si>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</si>
  <si>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</si>
  <si>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</si>
  <si>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</si>
  <si>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</si>
  <si>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</si>
  <si>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</si>
  <si>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</si>
  <si>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</si>
  <si>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</si>
  <si>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</si>
  <si>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</si>
  <si>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</si>
  <si>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</si>
  <si>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</si>
  <si>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</si>
  <si>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</si>
  <si>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</si>
  <si>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</si>
  <si>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</si>
  <si>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</si>
  <si>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</si>
  <si>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</si>
  <si>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</si>
  <si>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</si>
  <si>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</si>
  <si>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</si>
  <si>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</si>
  <si>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</si>
  <si>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</si>
  <si>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</si>
  <si>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</si>
  <si>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</si>
  <si>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</si>
  <si>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</si>
  <si>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</si>
  <si>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</si>
  <si>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</si>
  <si>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</si>
  <si>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</si>
  <si>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</si>
  <si>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</si>
  <si>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</si>
  <si>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</si>
  <si>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</si>
  <si>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</si>
  <si>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</si>
  <si>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</si>
  <si>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</si>
  <si>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</si>
  <si>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</si>
  <si>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</si>
  <si>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</si>
  <si>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</si>
  <si>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</si>
  <si>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</si>
  <si>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</si>
  <si>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</si>
  <si>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</si>
  <si>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</si>
  <si>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</si>
  <si>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</si>
  <si>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</si>
  <si>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</si>
  <si>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</si>
  <si>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</si>
  <si>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</si>
  <si>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</si>
  <si>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</si>
  <si>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</si>
  <si>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</si>
  <si>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</si>
  <si>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</si>
  <si>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</si>
  <si>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</si>
  <si>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</si>
  <si>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</si>
  <si>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</si>
  <si>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</si>
  <si>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</si>
  <si>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</si>
  <si>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</si>
  <si>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</si>
  <si>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</si>
  <si>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</si>
  <si>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</si>
  <si>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</si>
  <si>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</si>
  <si>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</si>
  <si>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</si>
  <si>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</si>
  <si>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</si>
  <si>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</si>
  <si>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</si>
  <si>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</si>
  <si>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</si>
  <si>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</si>
  <si>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</si>
  <si>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</si>
  <si>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</si>
  <si>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</si>
  <si>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</si>
  <si>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</si>
  <si>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</si>
  <si>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</si>
  <si>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</si>
  <si>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</si>
  <si>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</si>
  <si>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</si>
  <si>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</si>
  <si>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</si>
  <si>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</si>
  <si>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</si>
  <si>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</si>
  <si>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</si>
  <si>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</si>
  <si>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</si>
  <si>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</si>
  <si>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</si>
  <si>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</si>
  <si>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</si>
  <si>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</si>
  <si>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</si>
  <si>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</si>
  <si>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</si>
  <si>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</si>
  <si>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</si>
  <si>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</si>
  <si>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</si>
  <si>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</si>
  <si>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</si>
  <si>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</si>
  <si>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</si>
  <si>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</si>
  <si>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</si>
  <si>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</si>
  <si>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</si>
  <si>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</si>
  <si>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</si>
  <si>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</si>
  <si>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</si>
  <si>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</si>
  <si>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</si>
  <si>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</si>
  <si>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</si>
  <si>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</si>
  <si>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</si>
  <si>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</si>
  <si>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</si>
  <si>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</si>
  <si>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</si>
  <si>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</si>
  <si>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</si>
  <si>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</si>
  <si>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</si>
  <si>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</si>
  <si>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</si>
  <si>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</si>
  <si>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</si>
  <si>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</si>
  <si>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</si>
  <si>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</si>
  <si>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</si>
  <si>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</si>
  <si>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</si>
  <si>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</si>
  <si>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</si>
  <si>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</si>
  <si>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</si>
  <si>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</si>
  <si>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</si>
  <si>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</si>
  <si>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</si>
  <si>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</si>
  <si>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</si>
  <si>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</si>
  <si>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</si>
  <si>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</si>
  <si>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</si>
  <si>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</si>
  <si>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</si>
  <si>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</si>
  <si>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</si>
  <si>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</si>
  <si>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</si>
  <si>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</si>
  <si>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</si>
  <si>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</si>
  <si>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</si>
  <si>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</si>
  <si>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</si>
  <si>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</si>
  <si>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</si>
  <si>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</si>
  <si>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</si>
  <si>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</si>
  <si>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</si>
  <si>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</si>
  <si>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</si>
  <si>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</si>
  <si>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</si>
  <si>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</si>
  <si>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</si>
  <si>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</si>
  <si>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</si>
  <si>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</si>
  <si>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</si>
  <si>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</si>
  <si>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</si>
  <si>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</si>
  <si>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</si>
  <si>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</si>
  <si>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</si>
  <si>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</si>
  <si>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</si>
  <si>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</si>
  <si>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</si>
  <si>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</si>
  <si>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</si>
  <si>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</si>
  <si>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</si>
  <si>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</si>
  <si>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</si>
  <si>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</si>
  <si>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</si>
  <si>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</si>
  <si>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</si>
  <si>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</si>
  <si>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</si>
  <si>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</si>
  <si>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</si>
  <si>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</si>
  <si>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</si>
  <si>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</si>
  <si>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</si>
  <si>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</si>
  <si>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</si>
  <si>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</si>
  <si>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</si>
  <si>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</si>
  <si>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</si>
  <si>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</si>
  <si>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</si>
  <si>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</si>
  <si>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</si>
  <si>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</si>
  <si>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</si>
  <si>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</si>
  <si>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</si>
  <si>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</si>
  <si>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</si>
  <si>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</si>
  <si>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</si>
  <si>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</si>
  <si>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</si>
  <si>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</si>
  <si>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</si>
  <si>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</si>
  <si>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</si>
  <si>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</si>
  <si>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</si>
  <si>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</si>
  <si>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</si>
  <si>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</si>
  <si>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</si>
  <si>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</si>
  <si>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</si>
  <si>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</si>
  <si>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</si>
  <si>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</si>
  <si>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</si>
  <si>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</si>
  <si>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</si>
  <si>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</si>
  <si>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</si>
  <si>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</si>
  <si>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</si>
  <si>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</si>
  <si>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</si>
  <si>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</si>
  <si>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</si>
  <si>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</si>
  <si>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</si>
  <si>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</si>
  <si>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</si>
  <si>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</si>
  <si>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</si>
  <si>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</si>
  <si>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</si>
  <si>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</si>
  <si>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</si>
  <si>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</si>
  <si>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</si>
  <si>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</si>
  <si>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</si>
  <si>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</si>
  <si>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</si>
  <si>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</si>
  <si>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</si>
  <si>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</si>
  <si>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</si>
  <si>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</si>
  <si>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</si>
  <si>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</si>
  <si>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</si>
  <si>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</si>
  <si>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</si>
  <si>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</si>
  <si>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</si>
  <si>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</si>
  <si>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</si>
  <si>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</si>
  <si>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</si>
  <si>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</si>
  <si>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</si>
  <si>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</si>
  <si>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</si>
  <si>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</si>
  <si>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</si>
  <si>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</si>
  <si>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</si>
  <si>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</si>
  <si>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</si>
  <si>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</si>
  <si>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</si>
  <si>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</si>
  <si>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</si>
  <si>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</si>
  <si>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</si>
  <si>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</si>
  <si>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</si>
  <si>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</si>
  <si>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</si>
  <si>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</si>
  <si>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</si>
  <si>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</si>
  <si>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</si>
  <si>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</si>
  <si>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</si>
  <si>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</si>
  <si>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</si>
  <si>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</si>
  <si>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</si>
  <si>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</si>
  <si>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</si>
  <si>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</si>
  <si>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</si>
  <si>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</si>
  <si>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</si>
  <si>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</si>
  <si>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</si>
  <si>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</si>
  <si>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</si>
  <si>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</si>
  <si>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</si>
  <si>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</si>
  <si>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</si>
  <si>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</si>
  <si>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</si>
  <si>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</si>
  <si>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</si>
  <si>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</si>
  <si>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</si>
  <si>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</si>
  <si>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</si>
  <si>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</si>
  <si>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</si>
  <si>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</si>
  <si>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</si>
  <si>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</si>
  <si>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</si>
  <si>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</si>
  <si>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</si>
  <si>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</si>
  <si>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</si>
  <si>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</si>
  <si>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</si>
  <si>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</si>
  <si>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</si>
  <si>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</si>
  <si>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</si>
  <si>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</si>
  <si>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</si>
  <si>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</si>
  <si>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</si>
  <si>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</si>
  <si>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</si>
  <si>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</si>
  <si>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</si>
  <si>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</si>
  <si>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</si>
  <si>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</si>
  <si>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</si>
  <si>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</si>
  <si>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</si>
  <si>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</si>
  <si>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</si>
  <si>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</si>
  <si>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</si>
  <si>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</si>
  <si>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</si>
  <si>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</si>
  <si>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</si>
  <si>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</si>
  <si>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</si>
  <si>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</si>
  <si>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</si>
  <si>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</si>
  <si>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</si>
  <si>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</si>
  <si>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</si>
  <si>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</si>
  <si>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</si>
  <si>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</si>
  <si>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</si>
  <si>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</si>
  <si>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</si>
  <si>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</si>
  <si>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</si>
  <si>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</si>
  <si>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</si>
  <si>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</si>
  <si>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</si>
  <si>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</si>
  <si>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</si>
  <si>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</si>
  <si>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</si>
  <si>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</si>
  <si>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</si>
  <si>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</si>
  <si>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</si>
  <si>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</si>
  <si>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</si>
  <si>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</si>
  <si>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</si>
  <si>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</si>
  <si>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</si>
  <si>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</si>
  <si>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</si>
  <si>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</si>
  <si>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</si>
  <si>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</si>
  <si>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</si>
  <si>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</si>
  <si>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</si>
  <si>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</si>
  <si>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</si>
  <si>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</si>
  <si>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</si>
  <si>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</si>
  <si>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</si>
  <si>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</si>
  <si>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</si>
  <si>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</si>
  <si>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</si>
  <si>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</si>
  <si>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</si>
  <si>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</si>
  <si>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</si>
  <si>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</si>
  <si>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</si>
  <si>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</si>
  <si>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</si>
  <si>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</si>
  <si>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</si>
  <si>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</si>
  <si>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</si>
  <si>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</si>
  <si>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</si>
  <si>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</si>
  <si>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</si>
  <si>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</si>
  <si>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</si>
  <si>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</si>
  <si>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</si>
  <si>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</si>
  <si>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</si>
  <si>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</si>
  <si>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</si>
  <si>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</si>
  <si>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</si>
  <si>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</si>
  <si>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</si>
  <si>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</si>
  <si>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</si>
  <si>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</si>
  <si>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</si>
  <si>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</si>
  <si>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</si>
  <si>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</si>
  <si>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</si>
  <si>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</si>
  <si>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</si>
  <si>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</si>
  <si>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</si>
  <si>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</si>
  <si>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</si>
  <si>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</si>
  <si>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</si>
  <si>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</si>
  <si>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</si>
  <si>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</si>
  <si>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</si>
  <si>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</si>
  <si>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</si>
  <si>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</si>
  <si>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</si>
  <si>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</si>
  <si>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</si>
  <si>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</si>
  <si>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</si>
  <si>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</si>
  <si>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</si>
  <si>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</si>
  <si>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</si>
  <si>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</si>
  <si>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</si>
  <si>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</si>
  <si>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</si>
  <si>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</si>
  <si>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</si>
  <si>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</si>
  <si>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</si>
  <si>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</si>
  <si>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</si>
  <si>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</si>
  <si>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</si>
  <si>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</si>
  <si>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</si>
  <si>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</si>
  <si>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</si>
  <si>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</si>
  <si>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</si>
  <si>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</si>
  <si>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</si>
  <si>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</si>
  <si>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</si>
  <si>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</si>
  <si>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</si>
  <si>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</si>
  <si>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</si>
  <si>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</si>
  <si>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</si>
  <si>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</si>
  <si>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</si>
  <si>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</si>
  <si>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</si>
  <si>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</si>
  <si>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</si>
  <si>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</si>
  <si>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</si>
  <si>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</si>
  <si>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</si>
  <si>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</si>
  <si>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</si>
  <si>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</si>
  <si>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</si>
  <si>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</si>
  <si>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</si>
  <si>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</si>
  <si>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</si>
  <si>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</si>
  <si>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</si>
  <si>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</si>
  <si>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</si>
  <si>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</si>
  <si>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</si>
  <si>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</si>
  <si>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</si>
  <si>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</si>
  <si>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</si>
  <si>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</si>
  <si>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</si>
  <si>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</si>
  <si>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</si>
  <si>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</si>
  <si>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</si>
  <si>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</si>
  <si>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</si>
  <si>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</si>
  <si>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</si>
  <si>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</si>
  <si>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</si>
  <si>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</si>
  <si>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</si>
  <si>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</si>
  <si>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</si>
  <si>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</si>
  <si>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</si>
  <si>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</si>
  <si>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</si>
  <si>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</si>
  <si>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</si>
  <si>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</si>
  <si>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</si>
  <si>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</si>
  <si>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</si>
  <si>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</si>
  <si>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</si>
  <si>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</si>
  <si>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</si>
  <si>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</si>
  <si>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</si>
  <si>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</si>
  <si>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</si>
  <si>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</si>
  <si>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</si>
  <si>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</si>
  <si>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</si>
  <si>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</si>
  <si>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</si>
  <si>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</si>
  <si>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</si>
  <si>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</si>
  <si>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</si>
  <si>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</si>
  <si>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</si>
  <si>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</si>
  <si>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</si>
  <si>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</si>
  <si>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</si>
  <si>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</si>
  <si>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</si>
  <si>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</si>
  <si>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</si>
  <si>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</si>
  <si>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</si>
  <si>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</si>
  <si>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</si>
  <si>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</si>
  <si>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</si>
  <si>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</si>
  <si>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</si>
  <si>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</si>
  <si>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</si>
  <si>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</si>
  <si>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</si>
  <si>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</si>
  <si>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</si>
  <si>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</si>
  <si>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</si>
  <si>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</si>
  <si>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</si>
  <si>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</si>
  <si>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</si>
  <si>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</si>
  <si>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</si>
  <si>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</si>
  <si>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</si>
  <si>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</si>
  <si>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</si>
  <si>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</si>
  <si>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</si>
  <si>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</si>
  <si>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</si>
  <si>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</si>
  <si>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</si>
  <si>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</si>
  <si>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</si>
  <si>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</si>
  <si>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</si>
  <si>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</si>
  <si>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</si>
  <si>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</si>
  <si>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</si>
  <si>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</si>
  <si>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</si>
  <si>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</si>
  <si>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</si>
  <si>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</si>
  <si>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</si>
  <si>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</si>
  <si>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</si>
  <si>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</si>
  <si>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</si>
  <si>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</si>
  <si>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</si>
  <si>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</si>
  <si>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</si>
  <si>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</si>
  <si>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</si>
  <si>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</si>
  <si>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</si>
  <si>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</si>
  <si>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</si>
  <si>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</si>
  <si>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</si>
  <si>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</si>
  <si>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</si>
  <si>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</si>
  <si>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</si>
  <si>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</si>
  <si>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</si>
  <si>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</si>
  <si>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</si>
  <si>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</si>
  <si>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</si>
  <si>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</si>
  <si>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</si>
  <si>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</si>
  <si>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</si>
  <si>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</si>
  <si>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</si>
  <si>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</si>
  <si>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</si>
  <si>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</si>
  <si>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</si>
  <si>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</si>
  <si>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</si>
  <si>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</si>
  <si>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</si>
  <si>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</si>
  <si>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</si>
  <si>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</si>
  <si>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</si>
  <si>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</si>
  <si>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</si>
  <si>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</si>
  <si>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</si>
  <si>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</si>
  <si>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</si>
  <si>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</si>
  <si>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</si>
  <si>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</si>
  <si>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</si>
  <si>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</si>
  <si>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</si>
  <si>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</si>
  <si>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</si>
  <si>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</si>
  <si>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</si>
  <si>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</si>
  <si>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</si>
  <si>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</si>
  <si>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</si>
  <si>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</si>
  <si>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</si>
  <si>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</si>
  <si>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</si>
  <si>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</si>
  <si>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</si>
  <si>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</si>
  <si>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</si>
  <si>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</si>
  <si>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</si>
  <si>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</si>
  <si>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</si>
  <si>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</si>
  <si>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</si>
  <si>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</si>
  <si>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</si>
  <si>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</si>
  <si>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</si>
  <si>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</si>
  <si>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</si>
  <si>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</si>
  <si>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</si>
  <si>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</si>
  <si>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</si>
  <si>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</si>
  <si>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</si>
  <si>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</si>
  <si>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</si>
  <si>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</si>
  <si>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</si>
  <si>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</si>
  <si>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</si>
  <si>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</si>
  <si>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</si>
  <si>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</si>
  <si>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</si>
  <si>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</si>
  <si>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</si>
  <si>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</si>
  <si>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</si>
  <si>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</si>
  <si>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</si>
  <si>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</si>
  <si>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</si>
  <si>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</si>
  <si>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</si>
  <si>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</si>
  <si>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</si>
  <si>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</si>
  <si>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</si>
  <si>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</si>
  <si>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</si>
  <si>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</si>
  <si>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</si>
  <si>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</si>
  <si>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</si>
  <si>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</si>
  <si>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</si>
  <si>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</si>
  <si>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</si>
  <si>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</si>
  <si>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</si>
  <si>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</si>
  <si>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</si>
  <si>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</si>
  <si>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</si>
  <si>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</si>
  <si>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</si>
  <si>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</si>
  <si>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</si>
  <si>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</si>
  <si>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</si>
  <si>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</si>
  <si>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</si>
  <si>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</si>
  <si>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</si>
  <si>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</si>
  <si>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</si>
  <si>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</si>
  <si>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</si>
  <si>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</si>
  <si>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</si>
  <si>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</si>
  <si>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</si>
  <si>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</si>
  <si>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</si>
  <si>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</si>
  <si>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</si>
  <si>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</si>
  <si>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</si>
  <si>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</si>
  <si>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</si>
  <si>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</si>
  <si>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</si>
  <si>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</si>
  <si>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</si>
  <si>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</si>
  <si>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</si>
  <si>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</si>
  <si>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</si>
  <si>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</si>
  <si>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</si>
  <si>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</si>
  <si>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</si>
  <si>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</si>
  <si>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</si>
  <si>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</si>
  <si>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</si>
  <si>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</si>
  <si>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</si>
  <si>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</si>
  <si>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</si>
  <si>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</si>
  <si>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</si>
  <si>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</si>
  <si>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</si>
  <si>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</si>
  <si>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</si>
  <si>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</si>
  <si>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</si>
  <si>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</si>
  <si>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</si>
  <si>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</si>
  <si>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</si>
  <si>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</si>
  <si>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</si>
  <si>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</si>
  <si>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</si>
  <si>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</si>
  <si>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</si>
  <si>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</si>
  <si>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</si>
  <si>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</si>
  <si>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</si>
  <si>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</si>
  <si>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</si>
  <si>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</si>
  <si>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</si>
  <si>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</si>
  <si>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</si>
  <si>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</si>
  <si>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</si>
  <si>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</si>
  <si>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</si>
  <si>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</si>
  <si>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</si>
  <si>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</si>
  <si>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</si>
  <si>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</si>
  <si>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</si>
  <si>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</si>
  <si>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</si>
  <si>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</si>
  <si>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</si>
  <si>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</si>
  <si>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</si>
  <si>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</si>
  <si>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</si>
  <si>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</si>
  <si>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</si>
  <si>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</si>
  <si>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</si>
  <si>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</si>
  <si>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</si>
  <si>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</si>
  <si>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</si>
  <si>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</si>
  <si>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</si>
  <si>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</si>
  <si>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</si>
  <si>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</si>
  <si>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</si>
  <si>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</si>
  <si>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</si>
  <si>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</si>
  <si>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</si>
  <si>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</si>
  <si>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</si>
  <si>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</si>
  <si>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</si>
  <si>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</si>
  <si>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</si>
  <si>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</si>
  <si>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</si>
  <si>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</si>
  <si>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</si>
  <si>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</si>
  <si>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</si>
  <si>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</si>
  <si>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</si>
  <si>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</si>
  <si>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</si>
  <si>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</si>
  <si>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</si>
  <si>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</si>
  <si>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</si>
  <si>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</si>
  <si>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</si>
  <si>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</si>
  <si>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</si>
  <si>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</si>
  <si>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</si>
  <si>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</si>
  <si>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</si>
  <si>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</si>
  <si>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</si>
  <si>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</si>
  <si>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</si>
  <si>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</si>
  <si>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</si>
  <si>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</si>
  <si>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</si>
  <si>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</si>
  <si>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</si>
  <si>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</si>
  <si>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</si>
  <si>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</si>
  <si>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</si>
  <si>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</si>
  <si>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</si>
  <si>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</si>
  <si>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</si>
  <si>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</si>
  <si>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</si>
  <si>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</si>
  <si>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</si>
  <si>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</si>
  <si>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</si>
  <si>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</si>
  <si>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</si>
  <si>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</si>
  <si>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</si>
  <si>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</si>
  <si>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</si>
  <si>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</si>
  <si>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</si>
  <si>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</si>
  <si>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</si>
  <si>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</si>
  <si>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</si>
  <si>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</si>
  <si>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</si>
  <si>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</si>
  <si>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</si>
  <si>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</si>
  <si>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</si>
  <si>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</si>
  <si>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</si>
  <si>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</si>
  <si>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</si>
  <si>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</si>
  <si>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</si>
  <si>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</si>
  <si>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</si>
  <si>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</si>
  <si>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</si>
  <si>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</si>
  <si>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</si>
  <si>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</si>
  <si>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</si>
  <si>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</si>
  <si>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</si>
  <si>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</si>
  <si>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</si>
  <si>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</si>
  <si>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</si>
  <si>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</si>
  <si>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</si>
  <si>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</si>
  <si>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</si>
  <si>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</si>
  <si>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</si>
  <si>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</si>
  <si>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</si>
  <si>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</si>
  <si>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</si>
  <si>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</si>
  <si>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</si>
  <si>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</si>
  <si>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</si>
  <si>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</si>
  <si>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</si>
  <si>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</si>
  <si>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</si>
  <si>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</si>
  <si>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</si>
  <si>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</si>
  <si>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</si>
  <si>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</si>
  <si>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</si>
  <si>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</si>
  <si>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</si>
  <si>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</si>
  <si>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</si>
  <si>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</si>
  <si>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</si>
  <si>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</si>
  <si>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</si>
  <si>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</si>
  <si>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</si>
  <si>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</si>
  <si>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</si>
  <si>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</si>
  <si>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</si>
  <si>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</si>
  <si>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</si>
  <si>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</si>
  <si>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</si>
  <si>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</si>
  <si>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</si>
  <si>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</si>
  <si>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</si>
  <si>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</si>
  <si>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</si>
  <si>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</si>
  <si>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</si>
  <si>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</si>
  <si>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</si>
  <si>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</si>
  <si>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</si>
  <si>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</si>
  <si>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</si>
  <si>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</si>
  <si>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</si>
  <si>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</si>
  <si>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</si>
  <si>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</si>
  <si>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</si>
  <si>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</si>
  <si>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</si>
  <si>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</si>
  <si>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</si>
  <si>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</si>
  <si>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</si>
  <si>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</si>
  <si>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</si>
  <si>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</si>
  <si>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</si>
  <si>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</si>
  <si>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</si>
  <si>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</si>
  <si>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</si>
  <si>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</si>
  <si>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</si>
  <si>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</si>
  <si>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</si>
  <si>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</si>
  <si>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</si>
  <si>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</si>
  <si>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</si>
  <si>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</si>
  <si>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</si>
  <si>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</si>
  <si>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</si>
  <si>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</si>
  <si>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</si>
  <si>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</si>
  <si>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</si>
  <si>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</si>
  <si>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</si>
  <si>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</si>
  <si>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</si>
  <si>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</si>
  <si>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</si>
  <si>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</si>
  <si>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</si>
  <si>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</si>
  <si>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</si>
  <si>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</si>
  <si>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</si>
  <si>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</si>
  <si>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</si>
  <si>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</si>
  <si>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</si>
  <si>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</si>
  <si>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</si>
  <si>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</si>
  <si>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</si>
  <si>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</si>
  <si>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</si>
  <si>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</si>
  <si>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</si>
  <si>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</si>
  <si>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</si>
  <si>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</si>
  <si>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</si>
  <si>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</si>
  <si>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</si>
  <si>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</si>
  <si>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</si>
  <si>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</si>
  <si>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</si>
  <si>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</si>
  <si>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</si>
  <si>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</si>
  <si>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</si>
  <si>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</si>
  <si>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</si>
  <si>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</si>
  <si>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</si>
  <si>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</si>
  <si>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</si>
  <si>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</si>
  <si>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</si>
  <si>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</si>
  <si>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</si>
  <si>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</si>
  <si>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</si>
  <si>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</si>
  <si>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</si>
  <si>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</si>
  <si>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</si>
  <si>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</si>
  <si>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</si>
  <si>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</si>
  <si>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</si>
  <si>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</si>
  <si>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</si>
  <si>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</si>
  <si>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</si>
  <si>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</si>
  <si>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</si>
  <si>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</si>
  <si>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</si>
  <si>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</si>
  <si>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</si>
  <si>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</si>
  <si>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</si>
  <si>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</si>
  <si>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</si>
  <si>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</si>
  <si>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</si>
  <si>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</si>
  <si>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</si>
  <si>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</si>
  <si>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</si>
  <si>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</si>
  <si>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</si>
  <si>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</si>
  <si>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</si>
  <si>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</si>
  <si>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</si>
  <si>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</si>
  <si>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</si>
  <si>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</si>
  <si>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</si>
  <si>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</si>
  <si>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</si>
  <si>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</si>
  <si>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</si>
  <si>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</si>
  <si>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</si>
  <si>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</si>
  <si>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</si>
  <si>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</si>
  <si>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</si>
  <si>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</si>
  <si>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</si>
  <si>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</si>
  <si>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</si>
  <si>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</si>
  <si>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</si>
  <si>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</si>
  <si>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</si>
  <si>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</si>
  <si>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</si>
  <si>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</si>
  <si>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</si>
  <si>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</si>
  <si>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</si>
  <si>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</si>
  <si>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</si>
  <si>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</si>
  <si>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</si>
  <si>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</si>
  <si>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</si>
  <si>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</si>
  <si>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</si>
  <si>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</si>
  <si>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</si>
  <si>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</si>
  <si>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</si>
  <si>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</si>
  <si>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</si>
  <si>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</si>
  <si>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</si>
  <si>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</si>
  <si>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</si>
  <si>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</si>
  <si>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</si>
  <si>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</si>
  <si>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</si>
  <si>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</si>
  <si>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</si>
  <si>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</si>
  <si>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</si>
  <si>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</si>
  <si>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</si>
  <si>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</si>
  <si>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</si>
  <si>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</si>
  <si>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</si>
  <si>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</si>
  <si>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</si>
  <si>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</si>
  <si>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</si>
  <si>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</si>
  <si>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</si>
  <si>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</si>
  <si>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</si>
  <si>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</si>
  <si>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</si>
  <si>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</si>
  <si>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</si>
  <si>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</si>
  <si>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</si>
  <si>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</si>
  <si>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</si>
  <si>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</si>
  <si>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</si>
  <si>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</si>
  <si>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</si>
  <si>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</si>
  <si>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</si>
  <si>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</si>
  <si>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</si>
  <si>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</si>
  <si>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</si>
  <si>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</si>
  <si>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</si>
  <si>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</si>
  <si>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</si>
  <si>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</si>
  <si>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</si>
  <si>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</si>
  <si>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</si>
  <si>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</si>
  <si>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</si>
  <si>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</si>
  <si>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</si>
  <si>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</si>
  <si>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</si>
  <si>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</si>
  <si>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</si>
  <si>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</si>
  <si>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</si>
  <si>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</si>
  <si>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</si>
  <si>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</si>
  <si>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</si>
  <si>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</si>
  <si>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</si>
  <si>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</si>
  <si>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</si>
  <si>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</si>
  <si>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</si>
  <si>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</si>
  <si>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</si>
  <si>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</si>
  <si>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</si>
  <si>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</si>
  <si>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</si>
  <si>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</si>
  <si>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</si>
  <si>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</si>
  <si>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</si>
  <si>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</si>
  <si>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</si>
  <si>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</si>
  <si>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</si>
  <si>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</si>
  <si>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</si>
  <si>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</si>
  <si>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</si>
  <si>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</si>
  <si>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</si>
  <si>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</si>
  <si>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</si>
  <si>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</si>
  <si>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</si>
  <si>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</si>
  <si>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</si>
  <si>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</si>
  <si>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</si>
  <si>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</si>
  <si>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</si>
  <si>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</si>
  <si>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</si>
  <si>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</si>
  <si>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</si>
  <si>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</si>
  <si>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</si>
  <si>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</si>
  <si>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</si>
  <si>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</si>
  <si>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</si>
  <si>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</si>
  <si>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</si>
  <si>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</si>
  <si>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</si>
  <si>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</si>
  <si>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</si>
  <si>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</si>
  <si>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</si>
  <si>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</si>
  <si>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</si>
  <si>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</si>
  <si>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</si>
  <si>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</si>
  <si>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</si>
  <si>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</si>
  <si>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</si>
  <si>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</si>
  <si>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</si>
  <si>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</si>
  <si>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</si>
  <si>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</si>
  <si>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</si>
  <si>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</si>
  <si>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</si>
  <si>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</si>
  <si>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</si>
  <si>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</si>
  <si>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</si>
  <si>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</si>
  <si>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</si>
  <si>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</si>
  <si>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</si>
  <si>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</si>
  <si>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</si>
  <si>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</si>
  <si>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</si>
  <si>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</si>
  <si>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</si>
  <si>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</si>
  <si>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</si>
  <si>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</si>
  <si>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</si>
  <si>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</si>
  <si>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</si>
  <si>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</si>
  <si>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</si>
  <si>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</si>
  <si>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</si>
  <si>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</si>
  <si>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</si>
  <si>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</si>
  <si>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</si>
  <si>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</si>
  <si>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</si>
  <si>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</si>
  <si>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</si>
  <si>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</si>
  <si>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</si>
  <si>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</si>
  <si>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</si>
  <si>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</si>
  <si>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</si>
  <si>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</si>
  <si>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</si>
  <si>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</si>
  <si>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</si>
  <si>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</si>
  <si>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</si>
  <si>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</si>
  <si>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</si>
  <si>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</si>
  <si>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</si>
  <si>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</si>
  <si>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</si>
  <si>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</si>
  <si>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</si>
  <si>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</si>
  <si>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</si>
  <si>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</si>
  <si>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</si>
  <si>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</si>
  <si>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</si>
  <si>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</si>
  <si>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</si>
  <si>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</si>
  <si>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</si>
  <si>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</si>
  <si>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</si>
  <si>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</si>
  <si>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</si>
  <si>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</si>
  <si>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</si>
  <si>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</si>
  <si>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</si>
  <si>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</si>
  <si>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</si>
  <si>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</si>
  <si>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</si>
  <si>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</si>
  <si>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</si>
  <si>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</si>
  <si>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</si>
  <si>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</si>
  <si>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</si>
  <si>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</si>
  <si>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</si>
  <si>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</si>
  <si>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</si>
  <si>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</si>
  <si>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</si>
  <si>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</si>
  <si>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</si>
  <si>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</si>
  <si>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</si>
  <si>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</si>
  <si>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</si>
  <si>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</si>
  <si>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</si>
  <si>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</si>
  <si>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</si>
  <si>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</si>
  <si>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</si>
  <si>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</si>
  <si>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</si>
  <si>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</si>
  <si>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</si>
  <si>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</si>
  <si>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</si>
  <si>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</si>
  <si>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</si>
  <si>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</si>
  <si>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</si>
  <si>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</si>
  <si>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</si>
  <si>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</si>
  <si>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</si>
  <si>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</si>
  <si>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</si>
  <si>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</si>
  <si>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</si>
  <si>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</si>
  <si>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</si>
  <si>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</si>
  <si>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</si>
  <si>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</si>
  <si>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</si>
  <si>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</si>
  <si>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</si>
  <si>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</si>
  <si>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</si>
  <si>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</si>
  <si>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</si>
  <si>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</si>
  <si>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</si>
  <si>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</si>
  <si>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</si>
  <si>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</si>
  <si>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</si>
  <si>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</si>
  <si>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</si>
  <si>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</si>
  <si>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</si>
  <si>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</si>
  <si>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</si>
  <si>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</si>
  <si>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</si>
  <si>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</si>
  <si>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</si>
  <si>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</si>
  <si>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</si>
  <si>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</si>
  <si>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</si>
  <si>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</si>
  <si>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</si>
  <si>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</si>
  <si>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</si>
  <si>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</si>
  <si>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</si>
  <si>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</si>
  <si>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</si>
  <si>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</si>
  <si>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</si>
  <si>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</si>
  <si>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</si>
  <si>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</si>
  <si>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</si>
  <si>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</si>
  <si>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</si>
  <si>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</si>
  <si>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</si>
  <si>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</si>
  <si>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</si>
  <si>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</si>
  <si>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</si>
  <si>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</si>
  <si>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</si>
  <si>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</si>
  <si>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</si>
  <si>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</si>
  <si>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</si>
  <si>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</si>
  <si>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</si>
  <si>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</si>
  <si>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</si>
  <si>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</si>
  <si>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</si>
  <si>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</si>
  <si>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</si>
  <si>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</si>
  <si>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</si>
  <si>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</si>
  <si>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</si>
  <si>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</si>
  <si>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</si>
  <si>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</si>
  <si>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</si>
  <si>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</si>
  <si>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</si>
  <si>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</si>
  <si>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</si>
  <si>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</si>
  <si>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</si>
  <si>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</si>
  <si>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</si>
  <si>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</si>
  <si>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</si>
  <si>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</si>
  <si>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</si>
  <si>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</si>
  <si>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</si>
  <si>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</si>
  <si>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</si>
  <si>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</si>
  <si>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</si>
  <si>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</si>
  <si>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</si>
  <si>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</si>
  <si>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</si>
  <si>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</si>
  <si>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</si>
  <si>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</si>
  <si>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</si>
  <si>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</si>
  <si>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</si>
  <si>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</si>
  <si>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</si>
  <si>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</si>
  <si>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</si>
  <si>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</si>
  <si>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</si>
  <si>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</si>
  <si>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</si>
  <si>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</si>
  <si>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</si>
  <si>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</si>
  <si>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</si>
  <si>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</si>
  <si>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</si>
  <si>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</si>
  <si>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</si>
  <si>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</si>
  <si>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</si>
  <si>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</si>
  <si>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</si>
  <si>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</si>
  <si>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</si>
  <si>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</si>
  <si>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</si>
  <si>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</si>
  <si>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</si>
  <si>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</si>
  <si>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</si>
  <si>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</si>
  <si>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</si>
  <si>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</si>
  <si>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</si>
  <si>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</si>
  <si>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</si>
  <si>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</si>
  <si>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</si>
  <si>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</si>
  <si>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</si>
  <si>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</si>
  <si>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</si>
  <si>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</si>
  <si>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</si>
  <si>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</si>
  <si>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</si>
  <si>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</si>
  <si>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</si>
  <si>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</si>
  <si>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</si>
  <si>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</si>
  <si>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</si>
  <si>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</si>
  <si>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</si>
  <si>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</si>
  <si>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</si>
  <si>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</si>
  <si>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</si>
  <si>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</si>
  <si>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</si>
  <si>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</si>
  <si>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</si>
  <si>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</si>
  <si>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</si>
  <si>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</si>
  <si>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</si>
  <si>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</si>
  <si>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</si>
  <si>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</si>
  <si>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</si>
  <si>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</si>
  <si>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</si>
  <si>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</si>
  <si>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</si>
  <si>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</si>
  <si>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</si>
  <si>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</si>
  <si>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</si>
  <si>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</si>
  <si>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</si>
  <si>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</si>
  <si>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</si>
  <si>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</si>
  <si>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</si>
  <si>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</si>
  <si>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</si>
  <si>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</si>
  <si>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</si>
  <si>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</si>
  <si>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</si>
  <si>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</si>
  <si>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</si>
  <si>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</si>
  <si>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</si>
  <si>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</si>
  <si>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</si>
  <si>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</si>
  <si>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</si>
  <si>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</si>
  <si>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</si>
  <si>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</si>
  <si>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</si>
  <si>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</si>
  <si>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</si>
  <si>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</si>
  <si>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</si>
  <si>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</si>
  <si>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</si>
  <si>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</si>
  <si>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</si>
  <si>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</si>
  <si>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</si>
  <si>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</si>
  <si>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</si>
  <si>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</si>
  <si>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</si>
  <si>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</si>
  <si>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</si>
  <si>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</si>
  <si>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</si>
  <si>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</si>
  <si>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</si>
  <si>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</si>
  <si>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</si>
  <si>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</si>
  <si>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</si>
  <si>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</si>
  <si>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</si>
  <si>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</si>
  <si>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</si>
  <si>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</si>
  <si>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</si>
  <si>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</si>
  <si>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</si>
  <si>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</si>
  <si>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</si>
  <si>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</si>
  <si>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</si>
  <si>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</si>
  <si>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</si>
  <si>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</si>
  <si>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</si>
  <si>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</si>
  <si>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</si>
  <si>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</si>
  <si>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</si>
  <si>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</si>
  <si>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</si>
  <si>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</si>
  <si>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</si>
  <si>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</si>
  <si>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</si>
  <si>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</si>
  <si>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</si>
  <si>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</si>
  <si>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</si>
  <si>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</si>
  <si>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</si>
  <si>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</si>
  <si>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</si>
  <si>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</si>
  <si>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</si>
  <si>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</si>
  <si>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</si>
  <si>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</si>
  <si>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</si>
  <si>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</si>
  <si>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</si>
  <si>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</si>
  <si>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</si>
  <si>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</si>
  <si>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</si>
  <si>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</si>
  <si>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</si>
  <si>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</si>
  <si>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</si>
  <si>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</si>
  <si>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</si>
  <si>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</si>
  <si>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</si>
  <si>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</si>
  <si>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</si>
  <si>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</si>
  <si>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</si>
  <si>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</si>
  <si>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</si>
  <si>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</si>
  <si>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</si>
  <si>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</si>
  <si>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</si>
  <si>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</si>
  <si>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</si>
  <si>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</si>
  <si>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</si>
  <si>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</si>
  <si>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</si>
  <si>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</si>
  <si>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</si>
  <si>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</si>
  <si>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</si>
  <si>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</si>
  <si>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</si>
  <si>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</si>
  <si>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</si>
  <si>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</si>
  <si>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</si>
  <si>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</si>
  <si>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</si>
  <si>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</si>
  <si>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</si>
  <si>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</si>
  <si>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</si>
  <si>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</si>
  <si>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</si>
  <si>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</si>
  <si>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</si>
  <si>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</si>
  <si>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</si>
  <si>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</si>
  <si>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</si>
  <si>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</si>
  <si>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</si>
  <si>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</si>
  <si>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</si>
  <si>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</si>
  <si>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</si>
  <si>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</si>
  <si>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</si>
  <si>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</si>
  <si>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</si>
  <si>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</si>
  <si>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</si>
  <si>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</si>
  <si>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</si>
  <si>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</si>
  <si>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</si>
  <si>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</si>
  <si>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</si>
  <si>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</si>
  <si>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</si>
  <si>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</si>
  <si>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</si>
  <si>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</si>
  <si>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</si>
  <si>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</si>
  <si>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</si>
  <si>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</si>
  <si>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</si>
  <si>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</si>
  <si>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</si>
  <si>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</si>
  <si>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</si>
  <si>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</si>
  <si>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</si>
  <si>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</si>
  <si>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</si>
  <si>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</si>
  <si>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</si>
  <si>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</si>
  <si>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</si>
  <si>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</si>
  <si>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</si>
  <si>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</si>
  <si>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</si>
  <si>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</si>
  <si>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</si>
  <si>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</si>
  <si>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</si>
  <si>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</si>
  <si>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</si>
  <si>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</si>
  <si>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</si>
  <si>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</si>
  <si>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</si>
  <si>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</si>
  <si>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</si>
  <si>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</si>
  <si>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</si>
  <si>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</si>
  <si>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</si>
  <si>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</si>
  <si>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</si>
  <si>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</si>
  <si>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</si>
  <si>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</si>
  <si>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</si>
  <si>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</si>
  <si>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</si>
  <si>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</si>
  <si>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</si>
  <si>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</si>
  <si>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</si>
  <si>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</si>
  <si>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</si>
  <si>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</si>
  <si>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</si>
  <si>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</si>
  <si>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</si>
  <si>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</si>
  <si>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</si>
  <si>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</si>
  <si>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</si>
  <si>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</si>
  <si>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</si>
  <si>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</si>
  <si>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</si>
  <si>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</si>
  <si>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</si>
  <si>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</si>
  <si>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</si>
  <si>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</si>
  <si>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</si>
  <si>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</si>
  <si>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</si>
  <si>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</si>
  <si>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</si>
  <si>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</si>
  <si>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</si>
  <si>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</si>
  <si>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</si>
  <si>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</si>
  <si>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</si>
  <si>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</si>
  <si>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</si>
  <si>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</si>
  <si>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</si>
  <si>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</si>
  <si>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</si>
  <si>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</si>
  <si>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</si>
  <si>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</si>
  <si>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</si>
  <si>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</si>
  <si>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</si>
  <si>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</si>
  <si>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</si>
  <si>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</si>
  <si>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</si>
  <si>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</si>
  <si>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</si>
  <si>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</si>
  <si>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</si>
  <si>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</si>
  <si>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</si>
  <si>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</si>
  <si>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</si>
  <si>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</si>
  <si>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</si>
  <si>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</si>
  <si>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</si>
  <si>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</si>
  <si>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</si>
  <si>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</si>
  <si>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</si>
  <si>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</si>
  <si>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</si>
  <si>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</si>
  <si>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</si>
  <si>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</si>
  <si>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</si>
  <si>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</si>
  <si>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</si>
  <si>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</si>
  <si>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</si>
  <si>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</si>
  <si>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</si>
  <si>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</si>
  <si>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</si>
  <si>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</si>
  <si>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</si>
  <si>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</si>
  <si>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</si>
  <si>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</si>
  <si>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</si>
  <si>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</si>
  <si>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</si>
  <si>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</si>
  <si>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</si>
  <si>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</si>
  <si>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</si>
  <si>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</si>
  <si>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</si>
  <si>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</si>
  <si>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</si>
  <si>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</si>
  <si>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</si>
  <si>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</si>
  <si>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</si>
  <si>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</si>
  <si>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</si>
  <si>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</si>
  <si>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</si>
  <si>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</si>
  <si>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</si>
  <si>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</si>
  <si>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</si>
  <si>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</si>
  <si>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</si>
  <si>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</si>
  <si>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</si>
  <si>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</si>
  <si>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</si>
  <si>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</si>
  <si>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</si>
  <si>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</si>
  <si>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</si>
  <si>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</si>
  <si>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</si>
  <si>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</si>
  <si>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</si>
  <si>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</si>
  <si>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</si>
  <si>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</si>
  <si>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</si>
  <si>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</si>
  <si>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</si>
  <si>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</si>
  <si>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</si>
  <si>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</si>
  <si>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</si>
  <si>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</si>
  <si>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</si>
  <si>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</si>
  <si>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</si>
  <si>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</si>
  <si>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</si>
  <si>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</si>
  <si>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</si>
  <si>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</si>
  <si>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</si>
  <si>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</si>
  <si>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</si>
  <si>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</si>
  <si>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</si>
  <si>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</si>
  <si>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</si>
  <si>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</si>
  <si>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</si>
  <si>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</si>
  <si>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</si>
  <si>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</si>
  <si>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</si>
  <si>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</si>
  <si>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</si>
  <si>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</si>
  <si>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</si>
  <si>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</si>
  <si>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</si>
  <si>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</si>
  <si>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</si>
  <si>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</si>
  <si>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</si>
  <si>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</si>
  <si>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</si>
  <si>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</si>
  <si>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</si>
  <si>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</si>
  <si>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</si>
  <si>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</si>
  <si>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</si>
  <si>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</si>
  <si>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</si>
  <si>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</si>
  <si>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</si>
  <si>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</si>
  <si>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</si>
  <si>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</si>
  <si>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</si>
  <si>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</si>
  <si>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</si>
  <si>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</si>
  <si>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</si>
  <si>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</si>
  <si>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</si>
  <si>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</si>
  <si>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</si>
  <si>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</si>
  <si>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</si>
  <si>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</si>
  <si>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</si>
  <si>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</si>
  <si>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</si>
  <si>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</si>
  <si>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</si>
  <si>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</si>
  <si>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</si>
  <si>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</si>
  <si>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</si>
  <si>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</si>
  <si>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</si>
  <si>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</si>
  <si>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</si>
  <si>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</si>
  <si>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</si>
  <si>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</si>
  <si>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</si>
  <si>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</si>
  <si>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</si>
  <si>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</si>
  <si>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</si>
  <si>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</si>
  <si>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</si>
  <si>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</si>
  <si>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</si>
  <si>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</si>
  <si>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</si>
  <si>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</si>
  <si>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</si>
  <si>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</si>
  <si>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</si>
  <si>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</si>
  <si>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</si>
  <si>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</si>
  <si>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</si>
  <si>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</si>
  <si>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</si>
  <si>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</si>
  <si>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</si>
  <si>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</si>
  <si>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</si>
  <si>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</si>
  <si>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</si>
  <si>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</si>
  <si>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</si>
  <si>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</si>
  <si>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</si>
  <si>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</si>
  <si>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</si>
  <si>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</si>
  <si>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</si>
  <si>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</si>
  <si>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</si>
  <si>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</si>
  <si>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</si>
  <si>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</si>
  <si>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</si>
  <si>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</si>
  <si>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</si>
  <si>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</si>
  <si>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</si>
  <si>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</si>
  <si>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</si>
  <si>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</si>
  <si>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</si>
  <si>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</si>
  <si>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</si>
  <si>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</si>
  <si>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</si>
  <si>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</si>
  <si>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</si>
  <si>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</si>
  <si>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</si>
  <si>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</si>
  <si>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</si>
  <si>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</si>
  <si>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</si>
  <si>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</si>
  <si>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</si>
  <si>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</si>
  <si>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</si>
  <si>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</si>
  <si>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</si>
  <si>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</si>
  <si>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</si>
  <si>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</si>
  <si>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</si>
  <si>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</si>
  <si>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</si>
  <si>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</si>
  <si>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</si>
  <si>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</si>
  <si>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</si>
  <si>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</si>
  <si>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</si>
  <si>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</si>
  <si>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</si>
  <si>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</si>
  <si>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</si>
  <si>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</si>
  <si>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</si>
  <si>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</si>
  <si>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</si>
  <si>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</si>
  <si>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</si>
  <si>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</si>
  <si>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</si>
  <si>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</si>
  <si>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</si>
  <si>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</si>
  <si>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</si>
  <si>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</si>
  <si>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</si>
  <si>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</si>
  <si>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</si>
  <si>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</si>
  <si>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</si>
  <si>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</si>
  <si>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</si>
  <si>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</si>
  <si>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</si>
  <si>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</si>
  <si>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</si>
  <si>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</si>
  <si>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</si>
  <si>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</si>
  <si>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</si>
  <si>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</si>
  <si>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</si>
  <si>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</si>
  <si>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</si>
  <si>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</si>
  <si>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</si>
  <si>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</si>
  <si>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</si>
  <si>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</si>
  <si>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</si>
  <si>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</si>
  <si>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</si>
  <si>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</si>
  <si>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</si>
  <si>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</si>
  <si>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</si>
  <si>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</si>
  <si>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</si>
  <si>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</si>
  <si>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</si>
  <si>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</si>
  <si>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</si>
  <si>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</si>
  <si>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</si>
  <si>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</si>
  <si>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</si>
  <si>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</si>
  <si>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</si>
  <si>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</si>
  <si>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</si>
  <si>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</si>
  <si>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</si>
  <si>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</si>
  <si>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</si>
  <si>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</si>
  <si>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</si>
  <si>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</si>
  <si>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</si>
  <si>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</si>
  <si>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</si>
  <si>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</si>
  <si>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</si>
  <si>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</si>
  <si>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</si>
  <si>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</si>
  <si>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</si>
  <si>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</si>
  <si>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</si>
  <si>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</si>
  <si>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</si>
  <si>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</si>
  <si>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</si>
  <si>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</si>
  <si>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</si>
  <si>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</si>
  <si>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</si>
  <si>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</si>
  <si>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</si>
  <si>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</si>
  <si>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</si>
  <si>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</si>
  <si>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</si>
  <si>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</si>
  <si>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</si>
  <si>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</si>
  <si>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</si>
  <si>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</si>
  <si>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</si>
  <si>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</si>
  <si>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</si>
  <si>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</si>
  <si>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</si>
  <si>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</si>
  <si>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</si>
  <si>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</si>
  <si>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</si>
  <si>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</si>
  <si>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</si>
  <si>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</si>
  <si>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</si>
  <si>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</si>
  <si>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</si>
  <si>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</si>
  <si>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</si>
  <si>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</si>
  <si>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</si>
  <si>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</si>
  <si>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</si>
  <si>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</si>
  <si>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</si>
  <si>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</si>
  <si>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</si>
  <si>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</si>
  <si>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</si>
  <si>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</si>
  <si>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</si>
  <si>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</si>
  <si>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</si>
  <si>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</si>
  <si>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</si>
  <si>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</si>
  <si>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</si>
  <si>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</si>
  <si>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</si>
  <si>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</si>
  <si>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</si>
  <si>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</si>
  <si>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</si>
  <si>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</si>
  <si>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</si>
  <si>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</si>
  <si>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</si>
  <si>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</si>
  <si>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</si>
  <si>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</si>
  <si>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</si>
  <si>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</si>
  <si>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</si>
  <si>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</si>
  <si>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</si>
  <si>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</si>
  <si>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</si>
  <si>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</si>
  <si>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</si>
  <si>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</si>
  <si>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</si>
  <si>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</si>
  <si>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</si>
  <si>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</si>
  <si>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</si>
  <si>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</si>
  <si>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</si>
  <si>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</si>
  <si>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</si>
  <si>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</si>
  <si>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</si>
  <si>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</si>
  <si>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</si>
  <si>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</si>
  <si>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</si>
  <si>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</si>
  <si>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</si>
  <si>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</si>
  <si>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</si>
  <si>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</si>
  <si>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</si>
  <si>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</si>
  <si>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</si>
  <si>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</si>
  <si>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</si>
  <si>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</si>
  <si>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</si>
  <si>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</si>
  <si>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</si>
  <si>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</si>
  <si>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</si>
  <si>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</si>
  <si>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</si>
  <si>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</si>
  <si>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</si>
  <si>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</si>
  <si>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</si>
  <si>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</si>
  <si>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</si>
  <si>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</si>
  <si>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</si>
  <si>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</si>
  <si>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</si>
  <si>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</si>
  <si>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</si>
  <si>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</si>
  <si>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</si>
  <si>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</si>
  <si>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</si>
  <si>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</si>
  <si>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</si>
  <si>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</si>
  <si>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</si>
  <si>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</si>
  <si>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</si>
  <si>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</si>
  <si>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</si>
  <si>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</si>
  <si>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</si>
  <si>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</si>
  <si>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</si>
  <si>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</si>
  <si>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</si>
  <si>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</si>
  <si>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</si>
  <si>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</si>
  <si>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</si>
  <si>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</si>
  <si>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</si>
  <si>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</si>
  <si>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</si>
  <si>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</si>
  <si>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</si>
  <si>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</si>
  <si>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</si>
  <si>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</si>
  <si>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</si>
  <si>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</si>
  <si>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</si>
  <si>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</si>
  <si>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</si>
  <si>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</si>
  <si>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</si>
  <si>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</si>
  <si>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</si>
  <si>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</si>
  <si>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</si>
  <si>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</si>
  <si>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</si>
  <si>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</si>
  <si>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</si>
  <si>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</si>
  <si>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</si>
  <si>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</si>
  <si>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</si>
  <si>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</si>
  <si>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</si>
  <si>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</si>
  <si>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</si>
  <si>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</si>
  <si>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</si>
  <si>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</si>
  <si>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</si>
  <si>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</si>
  <si>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</si>
  <si>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</si>
  <si>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</si>
  <si>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</si>
  <si>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</si>
  <si>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</si>
  <si>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</si>
  <si>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</si>
  <si>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</si>
  <si>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</si>
  <si>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</si>
  <si>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</si>
  <si>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</si>
  <si>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</si>
  <si>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</si>
  <si>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</si>
  <si>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</si>
  <si>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</si>
  <si>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</si>
  <si>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</si>
  <si>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</si>
  <si>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</si>
  <si>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</si>
  <si>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</si>
  <si>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</si>
  <si>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</si>
  <si>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</si>
  <si>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</si>
  <si>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</si>
  <si>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</si>
  <si>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</si>
  <si>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</si>
  <si>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</si>
  <si>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</si>
  <si>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</si>
  <si>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</si>
  <si>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</si>
  <si>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</si>
  <si>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</si>
  <si>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</si>
  <si>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</si>
  <si>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</si>
  <si>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</si>
  <si>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</si>
  <si>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</si>
  <si>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</si>
  <si>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</si>
  <si>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</si>
  <si>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</si>
  <si>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</si>
  <si>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</si>
  <si>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</si>
  <si>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</si>
  <si>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</si>
  <si>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</si>
  <si>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</si>
  <si>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</si>
  <si>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</si>
  <si>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</si>
  <si>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</si>
  <si>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</si>
  <si>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</si>
  <si>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</si>
  <si>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</si>
  <si>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</si>
  <si>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</si>
  <si>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</si>
  <si>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</si>
  <si>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</si>
  <si>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</si>
  <si>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</si>
  <si>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</si>
  <si>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</si>
  <si>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</si>
  <si>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</si>
  <si>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</si>
  <si>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</si>
  <si>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</si>
  <si>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</si>
  <si>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</si>
  <si>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</si>
  <si>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</si>
  <si>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</si>
  <si>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</si>
  <si>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</si>
  <si>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</si>
  <si>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</si>
  <si>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</si>
  <si>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</si>
  <si>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</si>
  <si>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</si>
  <si>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</si>
  <si>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</si>
  <si>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</si>
  <si>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</si>
  <si>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</si>
  <si>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</si>
  <si>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</si>
  <si>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</si>
  <si>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</si>
  <si>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</si>
  <si>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</si>
  <si>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</si>
  <si>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</si>
  <si>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</si>
  <si>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</si>
  <si>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</si>
  <si>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</si>
  <si>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</si>
  <si>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</si>
  <si>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</si>
  <si>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</si>
  <si>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</si>
  <si>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</si>
  <si>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</si>
  <si>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</si>
  <si>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</si>
  <si>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</si>
  <si>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</si>
  <si>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</si>
  <si>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</si>
  <si>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</si>
  <si>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</si>
  <si>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</si>
  <si>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</si>
  <si>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</si>
  <si>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</si>
  <si>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</si>
  <si>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</si>
  <si>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</si>
  <si>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</si>
  <si>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</si>
  <si>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</si>
  <si>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</si>
  <si>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</si>
  <si>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</si>
  <si>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</si>
  <si>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</si>
  <si>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</si>
  <si>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</si>
  <si>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</si>
  <si>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</si>
  <si>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</si>
  <si>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</si>
  <si>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</si>
  <si>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</si>
  <si>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</si>
  <si>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</si>
  <si>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</si>
  <si>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</si>
  <si>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</si>
  <si>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</si>
  <si>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</si>
  <si>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</si>
  <si>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</si>
  <si>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</si>
  <si>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</si>
  <si>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</si>
  <si>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</si>
  <si>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</si>
  <si>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</si>
  <si>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</si>
  <si>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</si>
  <si>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</si>
  <si>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</si>
  <si>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</si>
  <si>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</si>
  <si>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</si>
  <si>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</si>
  <si>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</si>
  <si>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</si>
  <si>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</si>
  <si>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</si>
  <si>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</si>
  <si>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</si>
  <si>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</si>
  <si>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</si>
  <si>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</si>
  <si>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</si>
  <si>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</si>
  <si>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</si>
  <si>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</si>
  <si>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</si>
  <si>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</si>
  <si>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</si>
  <si>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</si>
  <si>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</si>
  <si>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</si>
  <si>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</si>
  <si>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</si>
  <si>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</si>
  <si>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</si>
  <si>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</si>
  <si>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</si>
  <si>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</si>
  <si>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</si>
  <si>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</si>
  <si>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</si>
  <si>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</si>
  <si>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</si>
  <si>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</si>
  <si>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</si>
  <si>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</si>
  <si>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</si>
  <si>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</si>
  <si>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</si>
  <si>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</si>
  <si>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</si>
  <si>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</si>
  <si>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</si>
  <si>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</si>
  <si>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</si>
  <si>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</si>
  <si>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</si>
  <si>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</si>
  <si>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</si>
  <si>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</si>
  <si>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</si>
  <si>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</si>
  <si>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</si>
  <si>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</si>
  <si>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</si>
  <si>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</si>
  <si>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</si>
  <si>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</si>
  <si>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</si>
  <si>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</si>
  <si>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</si>
  <si>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</si>
  <si>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</si>
  <si>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</si>
  <si>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</si>
  <si>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</si>
  <si>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</si>
  <si>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</si>
  <si>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</si>
  <si>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</si>
  <si>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</si>
  <si>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</si>
  <si>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</si>
  <si>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</si>
  <si>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</si>
  <si>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</si>
  <si>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</si>
  <si>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</si>
  <si>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</si>
  <si>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</si>
  <si>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</si>
  <si>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</si>
  <si>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</si>
  <si>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</si>
  <si>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</si>
  <si>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</si>
  <si>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</si>
  <si>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</si>
  <si>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</si>
  <si>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</si>
  <si>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</si>
  <si>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</si>
  <si>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</si>
  <si>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</si>
  <si>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</si>
  <si>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</si>
  <si>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</si>
  <si>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</si>
  <si>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</si>
  <si>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</si>
  <si>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</si>
  <si>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</si>
  <si>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</si>
  <si>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</si>
  <si>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</si>
  <si>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</si>
  <si>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</si>
  <si>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</si>
  <si>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</si>
  <si>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</si>
  <si>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</si>
  <si>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</si>
  <si>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</si>
  <si>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</si>
  <si>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</si>
  <si>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</si>
  <si>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</si>
  <si>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</si>
  <si>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</si>
  <si>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</si>
  <si>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</si>
  <si>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</si>
  <si>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</si>
  <si>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</si>
  <si>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</si>
  <si>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</si>
  <si>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</si>
  <si>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</si>
  <si>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</si>
  <si>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</si>
  <si>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</si>
  <si>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</si>
  <si>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</si>
  <si>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</si>
  <si>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</si>
  <si>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</si>
  <si>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</si>
  <si>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</si>
  <si>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</si>
  <si>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</si>
  <si>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</si>
  <si>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</si>
  <si>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</si>
  <si>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</si>
  <si>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</si>
  <si>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</si>
  <si>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</si>
  <si>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</si>
  <si>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</si>
  <si>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</si>
  <si>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</si>
  <si>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</si>
  <si>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</si>
  <si>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</si>
  <si>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</si>
  <si>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</si>
  <si>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</si>
  <si>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</si>
  <si>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</si>
  <si>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</si>
  <si>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</si>
  <si>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</si>
  <si>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</si>
  <si>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</si>
  <si>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</si>
  <si>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</si>
  <si>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</si>
  <si>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</si>
  <si>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</si>
  <si>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</si>
  <si>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</si>
  <si>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</si>
  <si>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</si>
  <si>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</si>
  <si>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</si>
  <si>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</si>
  <si>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</si>
  <si>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</si>
  <si>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</si>
  <si>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</si>
  <si>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</si>
  <si>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</si>
  <si>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</si>
  <si>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</si>
  <si>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</si>
  <si>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</si>
  <si>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</si>
  <si>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</si>
  <si>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</si>
  <si>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</si>
  <si>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</si>
  <si>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</si>
  <si>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</si>
  <si>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</si>
  <si>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</si>
  <si>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</si>
  <si>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</si>
  <si>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</si>
  <si>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</si>
  <si>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</si>
  <si>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</si>
  <si>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</si>
  <si>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</si>
  <si>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</si>
  <si>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</si>
  <si>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</si>
  <si>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</si>
  <si>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</si>
  <si>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</si>
  <si>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</si>
  <si>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</si>
  <si>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</si>
  <si>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</si>
  <si>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</si>
  <si>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</si>
  <si>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</si>
  <si>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</si>
  <si>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</si>
  <si>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</si>
  <si>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</si>
  <si>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</si>
  <si>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</si>
  <si>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</si>
  <si>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</si>
  <si>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</si>
  <si>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</si>
  <si>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</si>
  <si>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</si>
  <si>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</si>
  <si>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</si>
  <si>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</si>
  <si>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</si>
  <si>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</si>
  <si>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</si>
  <si>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</si>
  <si>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</si>
  <si>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</si>
  <si>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</si>
  <si>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</si>
  <si>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</si>
  <si>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</si>
  <si>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</si>
  <si>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</si>
  <si>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</si>
  <si>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</si>
  <si>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</si>
  <si>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</si>
  <si>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</si>
  <si>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</si>
  <si>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</si>
  <si>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</si>
  <si>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</si>
  <si>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</si>
  <si>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</si>
  <si>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</si>
  <si>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</si>
  <si>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</si>
  <si>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</si>
  <si>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</si>
  <si>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</si>
  <si>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</si>
  <si>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</si>
  <si>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</si>
  <si>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</si>
  <si>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</si>
  <si>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</si>
  <si>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</si>
  <si>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</si>
  <si>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</si>
  <si>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</si>
  <si>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</si>
  <si>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</si>
  <si>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</si>
  <si>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</si>
  <si>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</si>
  <si>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</si>
  <si>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</si>
  <si>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</si>
  <si>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</si>
  <si>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</si>
  <si>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</si>
  <si>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</si>
  <si>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</si>
  <si>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</si>
  <si>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</si>
  <si>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</si>
  <si>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</si>
  <si>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</si>
  <si>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</si>
  <si>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</si>
  <si>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</si>
  <si>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</si>
  <si>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</si>
  <si>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</si>
  <si>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</si>
  <si>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</si>
  <si>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</si>
  <si>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</si>
  <si>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</si>
  <si>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</si>
  <si>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</si>
  <si>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</si>
  <si>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</si>
  <si>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</si>
  <si>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</si>
  <si>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</si>
  <si>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</si>
  <si>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</si>
  <si>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</si>
  <si>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</si>
  <si>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</si>
  <si>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</si>
  <si>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</si>
  <si>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</si>
  <si>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</si>
  <si>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</si>
  <si>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</si>
  <si>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</si>
  <si>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</si>
  <si>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</si>
  <si>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</si>
  <si>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</si>
  <si>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</si>
  <si>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</si>
  <si>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</si>
  <si>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</si>
  <si>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</si>
  <si>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</si>
  <si>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</si>
  <si>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</si>
  <si>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</si>
  <si>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</si>
  <si>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</si>
  <si>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</si>
  <si>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</si>
  <si>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</si>
  <si>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</si>
  <si>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</si>
  <si>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</si>
  <si>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</si>
  <si>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</si>
  <si>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</si>
  <si>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</si>
  <si>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</si>
  <si>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</si>
  <si>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</si>
  <si>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</si>
  <si>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</si>
  <si>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</si>
  <si>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</si>
  <si>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</si>
  <si>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</si>
  <si>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</si>
  <si>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</si>
  <si>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</si>
  <si>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</si>
  <si>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</si>
  <si>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</si>
  <si>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</si>
  <si>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</si>
  <si>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</si>
  <si>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</si>
  <si>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</si>
  <si>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</si>
  <si>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</si>
  <si>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</si>
  <si>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</si>
  <si>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</si>
  <si>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</si>
  <si>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</si>
  <si>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</si>
  <si>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</si>
  <si>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</si>
  <si>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</si>
  <si>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</si>
  <si>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</si>
  <si>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</si>
  <si>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</si>
  <si>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</si>
  <si>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</si>
  <si>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</si>
  <si>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</si>
  <si>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</si>
  <si>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</si>
  <si>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</si>
  <si>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</si>
  <si>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</si>
  <si>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</si>
  <si>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</si>
  <si>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</si>
  <si>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</si>
  <si>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</si>
  <si>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</si>
  <si>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</si>
  <si>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</si>
  <si>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</si>
  <si>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</si>
  <si>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</si>
  <si>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</si>
  <si>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</si>
  <si>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</si>
  <si>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</si>
  <si>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</si>
  <si>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</si>
  <si>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</si>
  <si>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</si>
  <si>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</si>
  <si>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</si>
  <si>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</si>
  <si>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</si>
  <si>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</si>
  <si>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</si>
  <si>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</si>
  <si>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</si>
  <si>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</si>
  <si>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</si>
  <si>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</si>
  <si>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</si>
  <si>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</si>
  <si>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</si>
  <si>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</si>
  <si>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</si>
  <si>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</si>
  <si>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</si>
  <si>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</si>
  <si>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</si>
  <si>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</si>
  <si>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</si>
  <si>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</si>
  <si>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</si>
  <si>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</si>
  <si>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</si>
  <si>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</si>
  <si>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</si>
  <si>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</si>
  <si>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</si>
  <si>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</si>
  <si>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</si>
  <si>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</si>
  <si>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</si>
  <si>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</si>
  <si>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</si>
  <si>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</si>
  <si>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</si>
  <si>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</si>
  <si>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</si>
  <si>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</si>
  <si>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</si>
  <si>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</si>
  <si>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</si>
  <si>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</si>
  <si>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</si>
  <si>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</si>
  <si>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</si>
  <si>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</si>
  <si>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</si>
  <si>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</si>
  <si>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</si>
  <si>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</si>
  <si>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</si>
  <si>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</si>
  <si>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</si>
  <si>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</si>
  <si>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</si>
  <si>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</si>
  <si>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</si>
  <si>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</si>
  <si>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</si>
  <si>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</si>
  <si>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</si>
  <si>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</si>
  <si>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</si>
  <si>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</si>
  <si>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</si>
  <si>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</si>
  <si>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</si>
  <si>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</si>
  <si>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</si>
  <si>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</si>
  <si>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</si>
  <si>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</si>
  <si>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</si>
  <si>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</si>
  <si>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</si>
  <si>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</si>
  <si>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</si>
  <si>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</si>
  <si>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</si>
  <si>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</si>
  <si>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</si>
  <si>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</si>
  <si>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</si>
  <si>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</si>
  <si>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</si>
  <si>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</si>
  <si>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</si>
  <si>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</si>
  <si>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</si>
  <si>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</si>
  <si>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</si>
  <si>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</si>
  <si>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</si>
  <si>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</si>
  <si>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</si>
  <si>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</si>
  <si>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</si>
  <si>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</si>
  <si>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</si>
  <si>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</si>
  <si>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</si>
  <si>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</si>
  <si>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</si>
  <si>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</si>
  <si>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</si>
  <si>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</si>
  <si>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</si>
  <si>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</si>
  <si>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</si>
  <si>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</si>
  <si>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</si>
  <si>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</si>
  <si>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</si>
  <si>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</si>
  <si>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</si>
  <si>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</si>
  <si>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</si>
  <si>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</si>
  <si>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</si>
  <si>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</si>
  <si>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</si>
  <si>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</si>
  <si>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</si>
  <si>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</si>
  <si>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</si>
  <si>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</si>
  <si>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</si>
  <si>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</si>
  <si>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</si>
  <si>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</si>
  <si>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</si>
  <si>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</si>
  <si>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</si>
  <si>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</si>
  <si>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</si>
  <si>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</si>
  <si>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</si>
  <si>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</si>
  <si>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</si>
  <si>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</si>
  <si>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</si>
  <si>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</si>
  <si>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</si>
  <si>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</si>
  <si>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</si>
  <si>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</si>
  <si>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</si>
  <si>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</si>
  <si>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</si>
  <si>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</si>
  <si>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</si>
  <si>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</si>
  <si>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</si>
  <si>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</si>
  <si>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</si>
  <si>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</si>
  <si>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</si>
  <si>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</si>
  <si>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</si>
  <si>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</si>
  <si>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</si>
  <si>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</si>
  <si>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</si>
  <si>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</si>
  <si>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</si>
  <si>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</si>
  <si>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</si>
  <si>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</si>
  <si>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</si>
  <si>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</si>
  <si>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</si>
  <si>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</si>
  <si>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</si>
  <si>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</si>
  <si>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</si>
  <si>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</si>
  <si>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</si>
  <si>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</si>
  <si>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</si>
  <si>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</si>
  <si>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</si>
  <si>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</si>
  <si>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</si>
  <si>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</si>
  <si>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</si>
  <si>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</si>
  <si>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</si>
  <si>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</si>
  <si>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</si>
  <si>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</si>
  <si>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</si>
  <si>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</si>
  <si>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</si>
  <si>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</si>
  <si>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</si>
  <si>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</si>
  <si>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</si>
  <si>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</si>
  <si>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</si>
  <si>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</si>
  <si>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</si>
  <si>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</si>
  <si>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</si>
  <si>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</si>
  <si>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</si>
  <si>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</si>
  <si>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</si>
  <si>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</si>
  <si>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</si>
  <si>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</si>
  <si>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</si>
  <si>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</si>
  <si>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</si>
  <si>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</si>
  <si>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</si>
  <si>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</si>
  <si>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</si>
  <si>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</si>
  <si>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</si>
  <si>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</si>
  <si>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</si>
  <si>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</si>
  <si>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</si>
  <si>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</si>
  <si>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</si>
  <si>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</si>
  <si>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</si>
  <si>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</si>
  <si>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</si>
  <si>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</si>
  <si>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</si>
  <si>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</si>
  <si>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</si>
  <si>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</si>
  <si>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</si>
  <si>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</si>
  <si>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</si>
  <si>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</si>
  <si>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</si>
  <si>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</si>
  <si>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</si>
  <si>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</si>
  <si>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</si>
  <si>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</si>
  <si>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</si>
  <si>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</si>
  <si>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</si>
  <si>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</si>
  <si>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</si>
  <si>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</si>
  <si>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</si>
  <si>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</si>
  <si>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</si>
  <si>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</si>
  <si>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</si>
  <si>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</si>
  <si>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</si>
  <si>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</si>
  <si>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</si>
  <si>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</si>
  <si>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</si>
  <si>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</si>
  <si>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</si>
  <si>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</si>
  <si>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</si>
  <si>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</si>
  <si>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</si>
  <si>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</si>
  <si>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</si>
  <si>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</si>
  <si>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</si>
  <si>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</si>
  <si>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</si>
  <si>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</si>
  <si>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</si>
  <si>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</si>
  <si>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</si>
  <si>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</si>
  <si>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</si>
  <si>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</si>
  <si>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</si>
  <si>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</si>
  <si>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</si>
  <si>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</si>
  <si>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</si>
  <si>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</si>
  <si>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</si>
  <si>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</si>
  <si>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</si>
  <si>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</si>
  <si>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</si>
  <si>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</si>
  <si>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</si>
  <si>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</si>
  <si>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</si>
  <si>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</si>
  <si>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</si>
  <si>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</si>
  <si>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</si>
  <si>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</si>
  <si>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</si>
  <si>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</si>
  <si>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</si>
  <si>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</si>
  <si>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</si>
  <si>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</si>
  <si>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</si>
  <si>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</si>
  <si>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</si>
  <si>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</si>
  <si>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</si>
  <si>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</si>
  <si>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</si>
  <si>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</si>
  <si>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</si>
  <si>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</si>
  <si>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</si>
  <si>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</si>
  <si>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</si>
  <si>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</si>
  <si>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</si>
  <si>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</si>
  <si>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</si>
  <si>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</si>
  <si>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</si>
  <si>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</si>
  <si>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</si>
  <si>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</si>
  <si>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</si>
  <si>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</si>
  <si>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</si>
  <si>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</si>
  <si>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</si>
  <si>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</si>
  <si>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</si>
  <si>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</si>
  <si>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</si>
  <si>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</si>
  <si>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</si>
  <si>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</si>
  <si>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</si>
  <si>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</si>
  <si>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</si>
  <si>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</si>
  <si>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</si>
  <si>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</si>
  <si>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</si>
  <si>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</si>
  <si>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</si>
  <si>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</si>
  <si>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</si>
  <si>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</si>
  <si>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</si>
  <si>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</si>
  <si>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</si>
  <si>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</si>
  <si>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</si>
  <si>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</si>
  <si>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</si>
  <si>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</si>
  <si>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</si>
  <si>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</si>
  <si>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</si>
  <si>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</si>
  <si>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</si>
  <si>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</si>
  <si>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</si>
  <si>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</si>
  <si>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</si>
  <si>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</si>
  <si>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</si>
  <si>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</si>
  <si>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</si>
  <si>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</si>
  <si>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</si>
  <si>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</si>
  <si>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</si>
  <si>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</si>
  <si>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</si>
  <si>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</si>
  <si>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</si>
  <si>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</si>
  <si>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</si>
  <si>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</si>
  <si>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</si>
  <si>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</si>
  <si>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</si>
  <si>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</si>
  <si>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</si>
  <si>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</si>
  <si>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</si>
  <si>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</si>
  <si>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</si>
  <si>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</si>
  <si>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</si>
  <si>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</si>
  <si>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</si>
  <si>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</si>
  <si>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</si>
  <si>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</si>
  <si>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</si>
  <si>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</si>
  <si>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</si>
  <si>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</si>
  <si>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</si>
  <si>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</si>
  <si>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</si>
  <si>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</si>
  <si>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</si>
  <si>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</si>
  <si>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</si>
  <si>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</si>
  <si>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</si>
  <si>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</si>
  <si>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</si>
  <si>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</si>
  <si>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</si>
  <si>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</si>
  <si>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</si>
  <si>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</si>
  <si>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</si>
  <si>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</si>
  <si>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</si>
  <si>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</si>
  <si>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</si>
  <si>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</si>
  <si>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</si>
  <si>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</si>
  <si>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</si>
  <si>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</si>
  <si>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</si>
  <si>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</si>
  <si>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</si>
  <si>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</si>
  <si>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</si>
  <si>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</si>
  <si>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</si>
  <si>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</si>
  <si>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</si>
  <si>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</si>
  <si>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</si>
  <si>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</si>
  <si>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</si>
  <si>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</si>
  <si>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</si>
  <si>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</si>
  <si>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</si>
  <si>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</si>
  <si>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</si>
  <si>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</si>
  <si>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</si>
  <si>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</si>
  <si>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</si>
  <si>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</si>
  <si>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</si>
  <si>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</si>
  <si>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</si>
  <si>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</si>
  <si>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</si>
  <si>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</si>
  <si>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</si>
  <si>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</si>
  <si>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</si>
  <si>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</si>
  <si>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</si>
  <si>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</si>
  <si>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</si>
  <si>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</si>
  <si>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</si>
  <si>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</si>
  <si>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</si>
  <si>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</si>
  <si>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</si>
  <si>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</si>
  <si>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</si>
  <si>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</si>
  <si>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</si>
  <si>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</si>
  <si>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</si>
  <si>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</si>
  <si>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</si>
  <si>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</si>
  <si>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</si>
  <si>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</si>
  <si>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</si>
  <si>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</si>
  <si>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</si>
  <si>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</si>
  <si>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</si>
  <si>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</si>
  <si>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</si>
  <si>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</si>
  <si>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</si>
  <si>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</si>
  <si>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</si>
  <si>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</si>
  <si>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</si>
  <si>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</si>
  <si>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</si>
  <si>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</si>
  <si>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</si>
  <si>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</si>
  <si>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</si>
  <si>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</si>
  <si>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</si>
  <si>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</si>
  <si>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</si>
  <si>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</si>
  <si>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</si>
  <si>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</si>
  <si>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</si>
  <si>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</si>
  <si>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</si>
  <si>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</si>
  <si>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</si>
  <si>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</si>
  <si>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</si>
  <si>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</si>
  <si>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</si>
  <si>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</si>
  <si>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</si>
  <si>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</si>
  <si>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</si>
  <si>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</si>
  <si>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</si>
  <si>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</si>
  <si>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</si>
  <si>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</si>
  <si>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</si>
  <si>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</si>
  <si>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</si>
  <si>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</si>
  <si>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</si>
  <si>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</si>
  <si>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</si>
  <si>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</si>
  <si>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</si>
  <si>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</si>
  <si>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</si>
  <si>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</si>
  <si>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</si>
  <si>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</si>
  <si>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</si>
  <si>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</si>
  <si>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</si>
  <si>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</si>
  <si>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</si>
  <si>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</si>
  <si>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</si>
  <si>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</si>
  <si>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</si>
  <si>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</si>
  <si>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</si>
  <si>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</si>
  <si>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</si>
  <si>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</si>
  <si>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</si>
  <si>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</si>
  <si>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</si>
  <si>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</si>
  <si>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</si>
  <si>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</si>
  <si>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</si>
  <si>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</si>
  <si>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</si>
  <si>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</si>
  <si>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</si>
  <si>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</si>
  <si>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</si>
  <si>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</si>
  <si>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</si>
  <si>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</si>
  <si>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</si>
  <si>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</si>
  <si>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</si>
  <si>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</si>
  <si>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</si>
  <si>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</si>
  <si>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</si>
  <si>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</si>
  <si>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</si>
  <si>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</si>
  <si>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</si>
  <si>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</si>
  <si>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</si>
  <si>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</si>
  <si>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</si>
  <si>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</si>
  <si>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</si>
  <si>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</si>
  <si>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</si>
  <si>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</si>
  <si>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</si>
  <si>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</si>
  <si>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</si>
  <si>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</si>
  <si>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</si>
  <si>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</si>
  <si>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</si>
  <si>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</si>
  <si>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</si>
  <si>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</si>
  <si>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</si>
  <si>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</si>
  <si>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</si>
  <si>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</si>
  <si>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</si>
  <si>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</si>
  <si>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</si>
  <si>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</si>
  <si>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</si>
  <si>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</si>
  <si>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</si>
  <si>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</si>
  <si>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</si>
  <si>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</si>
  <si>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</si>
  <si>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</si>
  <si>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</si>
  <si>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</si>
  <si>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</si>
  <si>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</si>
  <si>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</si>
  <si>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</si>
  <si>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</si>
  <si>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</si>
  <si>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</si>
  <si>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</si>
  <si>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</si>
  <si>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</si>
  <si>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</si>
  <si>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</si>
  <si>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</si>
  <si>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</si>
  <si>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</si>
  <si>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</si>
  <si>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</si>
  <si>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</si>
  <si>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</si>
  <si>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</si>
  <si>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</si>
  <si>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</si>
  <si>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</si>
  <si>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</si>
  <si>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</si>
  <si>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</si>
  <si>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</si>
  <si>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</si>
  <si>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</si>
  <si>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</si>
  <si>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</si>
  <si>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</si>
  <si>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</si>
  <si>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</si>
  <si>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</si>
  <si>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</si>
  <si>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</si>
  <si>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</si>
  <si>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</si>
  <si>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</si>
  <si>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</si>
  <si>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</si>
  <si>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</si>
  <si>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</si>
  <si>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</si>
  <si>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</si>
  <si>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</si>
  <si>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</si>
  <si>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</si>
  <si>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</si>
  <si>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</si>
  <si>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</si>
  <si>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</si>
  <si>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</si>
  <si>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</si>
  <si>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</si>
  <si>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</si>
  <si>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</si>
  <si>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</si>
  <si>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</si>
  <si>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</si>
  <si>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</si>
  <si>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</si>
  <si>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</si>
  <si>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</si>
  <si>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</si>
  <si>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</si>
  <si>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</si>
  <si>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</si>
  <si>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</si>
  <si>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</si>
  <si>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</si>
  <si>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</si>
  <si>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</si>
  <si>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</si>
  <si>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</si>
  <si>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</si>
  <si>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</si>
  <si>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</si>
  <si>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</si>
  <si>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</si>
  <si>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</si>
  <si>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</si>
  <si>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</si>
  <si>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</si>
  <si>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</si>
  <si>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</si>
  <si>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</si>
  <si>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</si>
  <si>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</si>
  <si>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</si>
  <si>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</si>
  <si>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</si>
  <si>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</si>
  <si>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</si>
  <si>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</si>
  <si>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</si>
  <si>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</si>
  <si>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</si>
  <si>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</si>
  <si>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</si>
  <si>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</si>
  <si>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</si>
  <si>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</si>
  <si>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</si>
  <si>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</si>
  <si>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</si>
  <si>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</si>
  <si>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</si>
  <si>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</si>
  <si>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</si>
  <si>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</si>
  <si>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</si>
  <si>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</si>
  <si>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</si>
  <si>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</si>
  <si>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</si>
  <si>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</si>
  <si>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</si>
  <si>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</si>
  <si>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</si>
  <si>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</si>
  <si>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</si>
  <si>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</si>
  <si>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</si>
  <si>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</si>
  <si>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</si>
  <si>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</si>
  <si>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</si>
  <si>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</si>
  <si>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</si>
  <si>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</si>
  <si>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</si>
  <si>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</si>
  <si>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</si>
  <si>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</si>
  <si>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</si>
  <si>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</si>
  <si>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</si>
  <si>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</si>
  <si>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</si>
  <si>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</si>
  <si>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</si>
  <si>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</si>
  <si>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</si>
  <si>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</si>
  <si>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</si>
  <si>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</si>
  <si>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</si>
  <si>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</si>
  <si>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</si>
  <si>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</si>
  <si>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</si>
  <si>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</si>
  <si>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</si>
  <si>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</si>
  <si>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</si>
  <si>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</si>
  <si>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</si>
  <si>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</si>
  <si>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</si>
  <si>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</si>
  <si>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</si>
  <si>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</si>
  <si>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</si>
  <si>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</si>
  <si>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</si>
  <si>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</si>
  <si>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</si>
  <si>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</si>
  <si>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</si>
  <si>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</si>
  <si>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</si>
  <si>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</si>
  <si>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</si>
  <si>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</si>
  <si>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</si>
  <si>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</si>
  <si>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</si>
  <si>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</si>
  <si>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</si>
  <si>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</si>
  <si>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</si>
  <si>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</si>
  <si>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</si>
  <si>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</si>
  <si>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</si>
  <si>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</si>
  <si>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</si>
  <si>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</si>
  <si>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</si>
  <si>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</si>
  <si>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</si>
  <si>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</si>
  <si>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</si>
  <si>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</si>
  <si>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</si>
  <si>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</si>
  <si>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</si>
  <si>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</si>
  <si>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</si>
  <si>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</si>
  <si>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</si>
  <si>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</si>
  <si>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</si>
  <si>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</si>
  <si>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</si>
  <si>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</si>
  <si>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</si>
  <si>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</si>
  <si>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</si>
  <si>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</si>
  <si>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</si>
  <si>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</si>
  <si>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</si>
  <si>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</si>
  <si>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</si>
  <si>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</si>
  <si>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</si>
  <si>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</si>
  <si>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</si>
  <si>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</si>
  <si>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</si>
  <si>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</si>
  <si>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</si>
  <si>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</si>
  <si>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</si>
  <si>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</si>
  <si>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</si>
  <si>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</si>
  <si>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</si>
  <si>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</si>
  <si>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</si>
  <si>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</si>
  <si>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</si>
  <si>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</si>
  <si>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</si>
  <si>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</si>
  <si>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</si>
  <si>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</si>
  <si>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</si>
  <si>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</si>
  <si>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</si>
  <si>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</si>
  <si>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</si>
  <si>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</si>
  <si>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</si>
  <si>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</si>
  <si>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</si>
  <si>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</si>
  <si>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</si>
  <si>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</si>
  <si>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</si>
  <si>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</si>
  <si>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</si>
  <si>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</si>
  <si>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</si>
  <si>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</si>
  <si>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</si>
  <si>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</si>
  <si>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</si>
  <si>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</si>
  <si>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</si>
  <si>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</si>
  <si>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</si>
  <si>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</si>
  <si>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</si>
  <si>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</si>
  <si>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</si>
  <si>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</si>
  <si>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</si>
  <si>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</si>
  <si>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</si>
  <si>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</si>
  <si>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</si>
  <si>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</si>
  <si>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</si>
  <si>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</si>
  <si>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</si>
  <si>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</si>
  <si>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</si>
  <si>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</si>
  <si>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</si>
  <si>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</si>
  <si>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</si>
  <si>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</si>
  <si>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</si>
  <si>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</si>
  <si>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</si>
  <si>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</si>
  <si>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</si>
  <si>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</si>
  <si>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</si>
  <si>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</si>
  <si>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</si>
  <si>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</si>
  <si>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</si>
  <si>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</si>
  <si>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</si>
  <si>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</si>
  <si>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</si>
  <si>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</si>
  <si>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</si>
  <si>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</si>
  <si>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</si>
  <si>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</si>
  <si>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</si>
  <si>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</si>
  <si>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</si>
  <si>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</si>
  <si>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</si>
  <si>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</si>
  <si>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</si>
  <si>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</si>
  <si>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</si>
  <si>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</si>
  <si>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</si>
  <si>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</si>
  <si>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</si>
  <si>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</si>
  <si>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</si>
  <si>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</si>
  <si>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</si>
  <si>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</si>
  <si>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</si>
  <si>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</si>
  <si>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</si>
  <si>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</si>
  <si>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</si>
  <si>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</si>
  <si>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</si>
  <si>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</si>
  <si>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</si>
  <si>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</si>
  <si>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</si>
  <si>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</si>
  <si>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</si>
  <si>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</si>
  <si>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</si>
  <si>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</si>
  <si>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</si>
  <si>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</si>
  <si>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</si>
  <si>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</si>
  <si>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</si>
  <si>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</si>
  <si>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</si>
  <si>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</si>
  <si>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</si>
  <si>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</si>
  <si>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</si>
  <si>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</si>
  <si>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</si>
  <si>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</si>
  <si>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</si>
  <si>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</si>
  <si>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</si>
  <si>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</si>
  <si>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</si>
  <si>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</si>
  <si>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</si>
  <si>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</si>
  <si>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</si>
  <si>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</si>
  <si>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</si>
  <si>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</si>
  <si>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</si>
  <si>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</si>
  <si>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</si>
  <si>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</si>
  <si>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</si>
  <si>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</si>
  <si>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</si>
  <si>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</si>
  <si>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</si>
  <si>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</si>
  <si>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</si>
  <si>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</si>
  <si>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</si>
  <si>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</si>
  <si>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</si>
  <si>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</si>
  <si>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</si>
  <si>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</si>
  <si>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</si>
  <si>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</si>
  <si>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</si>
  <si>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</si>
  <si>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</si>
  <si>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</si>
  <si>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</si>
  <si>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</si>
  <si>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</si>
  <si>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</si>
  <si>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</si>
  <si>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</si>
  <si>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</si>
  <si>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</si>
  <si>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</si>
  <si>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</si>
  <si>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</si>
  <si>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</si>
  <si>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</si>
  <si>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</si>
  <si>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</si>
  <si>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</si>
  <si>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</si>
  <si>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</si>
  <si>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</si>
  <si>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</si>
  <si>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</si>
  <si>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</si>
  <si>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</si>
  <si>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</si>
  <si>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</si>
  <si>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</si>
  <si>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</si>
  <si>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</si>
  <si>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</si>
  <si>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</si>
  <si>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</si>
  <si>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</si>
  <si>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</si>
  <si>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</si>
  <si>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</si>
  <si>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</si>
  <si>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</si>
  <si>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</si>
  <si>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</si>
  <si>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</si>
  <si>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</si>
  <si>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</si>
  <si>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</si>
  <si>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</si>
  <si>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</si>
  <si>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</si>
  <si>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</si>
  <si>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</si>
  <si>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</si>
  <si>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</si>
  <si>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</si>
  <si>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</si>
  <si>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</si>
  <si>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</si>
  <si>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</si>
  <si>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</si>
  <si>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</si>
  <si>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</si>
  <si>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</si>
  <si>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</si>
  <si>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</si>
  <si>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</si>
  <si>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</si>
  <si>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</si>
  <si>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</si>
  <si>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</si>
  <si>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</si>
  <si>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</si>
  <si>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</si>
  <si>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</si>
  <si>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</si>
  <si>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</si>
  <si>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</si>
  <si>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</si>
  <si>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</si>
  <si>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</si>
  <si>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</si>
  <si>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</si>
  <si>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</si>
  <si>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</si>
  <si>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</si>
  <si>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</si>
  <si>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</si>
  <si>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</si>
  <si>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</si>
  <si>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</si>
  <si>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</si>
  <si>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</si>
  <si>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</si>
  <si>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</si>
  <si>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</si>
  <si>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</si>
  <si>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</si>
  <si>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</si>
  <si>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</si>
  <si>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</si>
  <si>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</si>
  <si>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</si>
  <si>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</si>
  <si>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</si>
  <si>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</si>
  <si>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</si>
  <si>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</si>
  <si>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</si>
  <si>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</si>
  <si>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</si>
  <si>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</si>
  <si>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</si>
  <si>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</si>
  <si>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</si>
  <si>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</si>
  <si>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</si>
  <si>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</si>
  <si>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</si>
  <si>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</si>
  <si>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</si>
  <si>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</si>
  <si>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</si>
  <si>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</si>
  <si>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</si>
  <si>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</si>
  <si>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</si>
  <si>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</si>
  <si>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</si>
  <si>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</si>
  <si>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</si>
  <si>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</si>
  <si>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</si>
  <si>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</si>
  <si>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</si>
  <si>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</si>
  <si>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</si>
  <si>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</si>
  <si>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</si>
  <si>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</si>
  <si>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</si>
  <si>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</si>
  <si>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</si>
  <si>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</si>
  <si>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</si>
  <si>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</si>
  <si>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</si>
  <si>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</si>
  <si>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</si>
  <si>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</si>
  <si>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</si>
  <si>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</si>
  <si>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</si>
  <si>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</si>
  <si>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</si>
  <si>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</si>
  <si>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</si>
  <si>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</si>
  <si>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</si>
  <si>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</si>
  <si>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</si>
  <si>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</si>
  <si>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</si>
  <si>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</si>
  <si>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</si>
  <si>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</si>
  <si>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</si>
  <si>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</si>
  <si>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</si>
  <si>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</si>
  <si>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</si>
  <si>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</si>
  <si>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</si>
  <si>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</si>
  <si>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</si>
  <si>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</si>
  <si>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</si>
  <si>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</si>
  <si>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</si>
  <si>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</si>
  <si>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</si>
  <si>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</si>
  <si>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</si>
  <si>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</si>
  <si>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</si>
  <si>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</si>
  <si>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</si>
  <si>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</si>
  <si>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</si>
  <si>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</si>
  <si>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</si>
  <si>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</si>
  <si>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</si>
  <si>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</si>
  <si>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</si>
  <si>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</si>
  <si>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</si>
  <si>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</si>
  <si>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</si>
  <si>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</si>
  <si>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</si>
  <si>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</si>
  <si>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</si>
  <si>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</si>
  <si>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</si>
  <si>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</si>
  <si>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</si>
  <si>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</si>
  <si>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</si>
  <si>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</si>
  <si>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</si>
  <si>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</si>
  <si>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</si>
  <si>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</si>
  <si>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</si>
  <si>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</si>
  <si>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</si>
  <si>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</si>
  <si>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</si>
  <si>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</si>
  <si>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</si>
  <si>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</si>
  <si>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</si>
  <si>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</si>
  <si>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</si>
  <si>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</si>
  <si>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</si>
  <si>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</si>
  <si>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</si>
  <si>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</si>
  <si>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</si>
  <si>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</si>
  <si>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</si>
  <si>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</si>
  <si>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</si>
  <si>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</si>
  <si>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</si>
  <si>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</si>
  <si>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</si>
  <si>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</si>
  <si>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</si>
  <si>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</si>
  <si>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</si>
  <si>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</si>
  <si>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</si>
  <si>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</si>
  <si>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</si>
  <si>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</si>
  <si>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</si>
  <si>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</si>
  <si>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</si>
  <si>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</si>
  <si>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</si>
  <si>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</si>
  <si>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</si>
  <si>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</si>
  <si>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</si>
  <si>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</si>
  <si>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</si>
  <si>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</si>
  <si>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</si>
  <si>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</si>
  <si>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</si>
  <si>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</si>
  <si>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</si>
  <si>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</si>
  <si>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</si>
  <si>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</si>
  <si>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</si>
  <si>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</si>
  <si>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</si>
  <si>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</si>
  <si>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</si>
  <si>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</si>
  <si>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</si>
  <si>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</si>
  <si>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</si>
  <si>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</si>
  <si>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</si>
  <si>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</si>
  <si>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</si>
  <si>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</si>
  <si>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</si>
  <si>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</si>
  <si>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</si>
  <si>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</si>
  <si>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</si>
  <si>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</si>
  <si>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</si>
  <si>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</si>
  <si>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</si>
  <si>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</si>
  <si>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</si>
  <si>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</si>
  <si>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</si>
  <si>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</si>
  <si>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</si>
  <si>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</si>
  <si>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</si>
  <si>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</si>
  <si>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</si>
  <si>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</si>
  <si>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</si>
  <si>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</si>
  <si>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</si>
  <si>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</si>
  <si>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</si>
  <si>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</si>
  <si>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</si>
  <si>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</si>
  <si>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</si>
  <si>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</si>
  <si>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</si>
  <si>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</si>
  <si>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</si>
  <si>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</si>
  <si>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</si>
  <si>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</si>
  <si>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</si>
  <si>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</si>
  <si>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</si>
  <si>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</si>
  <si>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</si>
  <si>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</si>
  <si>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</si>
  <si>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</si>
  <si>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</si>
  <si>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</si>
  <si>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</si>
  <si>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</si>
  <si>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</si>
  <si>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</si>
  <si>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</si>
  <si>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</si>
  <si>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</si>
  <si>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</si>
  <si>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</si>
  <si>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</si>
  <si>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</si>
  <si>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</si>
  <si>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</si>
  <si>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</si>
  <si>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</si>
  <si>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</si>
  <si>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</si>
  <si>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</si>
  <si>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</si>
  <si>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</si>
  <si>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</si>
  <si>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</si>
  <si>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</si>
  <si>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</si>
  <si>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</si>
  <si>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</si>
  <si>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</si>
  <si>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</si>
  <si>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</si>
  <si>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</si>
  <si>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</si>
  <si>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</si>
  <si>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</si>
  <si>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</si>
  <si>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</si>
  <si>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</si>
  <si>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</si>
  <si>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</si>
  <si>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</si>
  <si>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</si>
  <si>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</si>
  <si>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</si>
  <si>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</si>
  <si>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</si>
  <si>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</si>
  <si>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</si>
  <si>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</si>
  <si>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</si>
  <si>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</si>
  <si>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</si>
  <si>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</si>
  <si>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</si>
  <si>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</si>
  <si>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</si>
  <si>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</si>
  <si>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</si>
  <si>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</si>
  <si>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</si>
  <si>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</si>
  <si>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</si>
  <si>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</si>
  <si>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</si>
  <si>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</si>
  <si>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</si>
  <si>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</si>
  <si>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</si>
  <si>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</si>
  <si>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</si>
  <si>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</si>
  <si>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</si>
  <si>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</si>
  <si>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</si>
  <si>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</si>
  <si>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</si>
  <si>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</si>
  <si>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</si>
  <si>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</si>
  <si>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</si>
  <si>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</si>
  <si>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</si>
  <si>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</si>
  <si>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</si>
  <si>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</si>
  <si>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</si>
  <si>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</si>
  <si>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</si>
  <si>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</si>
  <si>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</si>
  <si>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</si>
  <si>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</si>
  <si>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</si>
  <si>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</si>
  <si>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</si>
  <si>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</si>
  <si>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</si>
  <si>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</si>
  <si>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</si>
  <si>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</si>
  <si>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</si>
  <si>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</si>
  <si>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</si>
  <si>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</si>
  <si>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</si>
  <si>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</si>
  <si>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</si>
  <si>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</si>
  <si>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</si>
  <si>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</si>
  <si>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</si>
  <si>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</si>
  <si>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</si>
  <si>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</si>
  <si>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</si>
  <si>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</si>
  <si>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</si>
  <si>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</si>
  <si>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</si>
  <si>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</si>
  <si>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</si>
  <si>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</si>
  <si>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</si>
  <si>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</si>
  <si>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</si>
  <si>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</si>
  <si>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</si>
  <si>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</si>
  <si>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</si>
  <si>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</si>
  <si>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</si>
  <si>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</si>
  <si>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</si>
  <si>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</si>
  <si>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</si>
  <si>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</si>
  <si>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</si>
  <si>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</si>
  <si>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</si>
  <si>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</si>
  <si>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</si>
  <si>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</si>
  <si>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</si>
  <si>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</si>
  <si>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</si>
  <si>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</si>
  <si>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</si>
  <si>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</si>
  <si>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</si>
  <si>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</si>
  <si>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</si>
  <si>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</si>
  <si>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</si>
  <si>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</si>
  <si>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</si>
  <si>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</si>
  <si>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</si>
  <si>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</si>
  <si>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</si>
  <si>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</si>
  <si>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</si>
  <si>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</si>
  <si>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</si>
  <si>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</si>
  <si>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</si>
  <si>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</si>
  <si>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</si>
  <si>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</si>
  <si>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</si>
  <si>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</si>
  <si>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</si>
  <si>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</si>
  <si>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</si>
  <si>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</si>
  <si>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</si>
  <si>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</si>
  <si>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</si>
  <si>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</si>
  <si>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</si>
  <si>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</si>
  <si>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</si>
  <si>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</si>
  <si>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</si>
  <si>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</si>
  <si>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</si>
  <si>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</si>
  <si>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</si>
  <si>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</si>
  <si>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</si>
  <si>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</si>
  <si>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</si>
  <si>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</si>
  <si>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</si>
  <si>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</si>
  <si>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</si>
  <si>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</si>
  <si>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</si>
  <si>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</si>
  <si>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</si>
  <si>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</si>
  <si>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</si>
  <si>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</si>
  <si>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</si>
  <si>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</si>
  <si>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</si>
  <si>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</si>
  <si>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</si>
  <si>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</si>
  <si>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</si>
  <si>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</si>
  <si>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</si>
  <si>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</si>
  <si>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</si>
  <si>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</si>
  <si>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</si>
  <si>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</si>
  <si>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</si>
  <si>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</si>
  <si>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</si>
  <si>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</si>
  <si>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</si>
  <si>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</si>
  <si>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</si>
  <si>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</si>
  <si>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</si>
  <si>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</si>
  <si>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</si>
  <si>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</si>
  <si>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</si>
  <si>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</si>
  <si>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</si>
  <si>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</si>
  <si>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</si>
  <si>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</si>
  <si>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</si>
  <si>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</si>
  <si>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</si>
  <si>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</si>
  <si>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</si>
  <si>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</si>
  <si>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</si>
  <si>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</si>
  <si>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</si>
  <si>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</si>
  <si>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</si>
  <si>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</si>
  <si>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</si>
  <si>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</si>
  <si>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</si>
  <si>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</si>
  <si>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</si>
  <si>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</si>
  <si>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</si>
  <si>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</si>
  <si>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</si>
  <si>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</si>
  <si>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</si>
  <si>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</si>
  <si>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</si>
  <si>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</si>
  <si>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</si>
  <si>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</si>
  <si>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</si>
  <si>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</si>
  <si>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</si>
  <si>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</si>
  <si>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</si>
  <si>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</si>
  <si>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</si>
  <si>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</si>
  <si>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</si>
  <si>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</si>
  <si>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</si>
  <si>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</si>
  <si>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</si>
  <si>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</si>
  <si>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</si>
  <si>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</si>
  <si>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</si>
  <si>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</si>
  <si>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</si>
  <si>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</si>
  <si>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</si>
  <si>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</si>
  <si>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</si>
  <si>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</si>
  <si>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</si>
  <si>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</si>
  <si>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</si>
  <si>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</si>
  <si>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</si>
  <si>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</si>
  <si>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</si>
  <si>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</si>
  <si>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</si>
  <si>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</si>
  <si>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</si>
  <si>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</si>
  <si>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</si>
  <si>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</si>
  <si>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</si>
  <si>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</si>
  <si>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</si>
  <si>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</si>
  <si>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</si>
  <si>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</si>
  <si>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</si>
  <si>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</si>
  <si>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</si>
  <si>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</si>
  <si>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</si>
  <si>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</si>
  <si>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</si>
  <si>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</si>
  <si>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</si>
  <si>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</si>
  <si>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</si>
  <si>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</si>
  <si>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</si>
  <si>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</si>
  <si>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</si>
  <si>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</si>
  <si>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</si>
  <si>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</si>
  <si>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</si>
  <si>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</si>
  <si>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</si>
  <si>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</si>
  <si>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</si>
  <si>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</si>
  <si>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</si>
  <si>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</si>
  <si>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</si>
  <si>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</si>
  <si>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</si>
  <si>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</si>
  <si>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</si>
  <si>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</si>
  <si>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</si>
  <si>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</si>
  <si>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</si>
  <si>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</si>
  <si>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</si>
  <si>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</si>
  <si>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</si>
  <si>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</si>
  <si>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</si>
  <si>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</si>
  <si>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</si>
  <si>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</si>
  <si>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</si>
  <si>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</si>
  <si>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</si>
  <si>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</si>
  <si>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</si>
  <si>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</si>
  <si>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</si>
  <si>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</si>
  <si>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</si>
  <si>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</si>
  <si>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</si>
  <si>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</si>
  <si>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</si>
  <si>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</si>
  <si>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</si>
  <si>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</si>
  <si>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</si>
  <si>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</si>
  <si>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</si>
  <si>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</si>
  <si>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</si>
  <si>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</si>
  <si>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</si>
  <si>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</si>
  <si>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</si>
  <si>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</si>
  <si>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</si>
  <si>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</si>
  <si>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</si>
  <si>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</si>
  <si>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</si>
  <si>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</si>
  <si>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</si>
  <si>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</si>
  <si>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</si>
  <si>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</si>
  <si>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</si>
  <si>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</si>
  <si>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</si>
  <si>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</si>
  <si>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</si>
  <si>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</si>
  <si>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</si>
  <si>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</si>
  <si>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</si>
  <si>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</si>
  <si>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</si>
  <si>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</si>
  <si>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</si>
  <si>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</si>
  <si>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</si>
  <si>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</si>
  <si>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</si>
  <si>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</si>
  <si>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</si>
  <si>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</si>
  <si>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</si>
  <si>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</si>
  <si>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</si>
  <si>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</si>
  <si>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</si>
  <si>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</si>
  <si>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</si>
  <si>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</si>
  <si>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</si>
  <si>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</si>
  <si>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</si>
  <si>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</si>
  <si>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</si>
  <si>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</si>
  <si>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</si>
  <si>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</si>
  <si>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</si>
  <si>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</si>
  <si>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</si>
  <si>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</si>
  <si>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</si>
  <si>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</si>
  <si>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</si>
  <si>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</si>
  <si>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</si>
  <si>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</si>
  <si>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</si>
  <si>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</si>
  <si>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</si>
  <si>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</si>
  <si>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</si>
  <si>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</si>
  <si>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</si>
  <si>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</si>
  <si>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</si>
  <si>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</si>
  <si>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</si>
  <si>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</si>
  <si>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</si>
  <si>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</si>
  <si>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</si>
  <si>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</si>
  <si>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</si>
  <si>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</si>
  <si>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</si>
  <si>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</si>
  <si>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</si>
  <si>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</si>
  <si>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</si>
  <si>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</si>
  <si>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</si>
  <si>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</si>
  <si>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</si>
  <si>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</si>
  <si>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</si>
  <si>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</si>
  <si>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</si>
  <si>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</si>
  <si>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</si>
  <si>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</si>
  <si>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</si>
  <si>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</si>
  <si>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</si>
  <si>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</si>
  <si>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</si>
  <si>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</si>
  <si>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</si>
  <si>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</si>
  <si>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</si>
  <si>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</si>
  <si>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</si>
  <si>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</si>
  <si>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</si>
  <si>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</si>
  <si>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</si>
  <si>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</si>
  <si>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</si>
  <si>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</si>
  <si>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</si>
  <si>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</si>
  <si>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</si>
  <si>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</si>
  <si>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</si>
  <si>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</si>
  <si>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</si>
  <si>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</si>
  <si>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</si>
  <si>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</si>
  <si>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</si>
  <si>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</si>
  <si>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</si>
  <si>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</si>
  <si>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</si>
  <si>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</si>
  <si>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</si>
  <si>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</si>
  <si>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</si>
  <si>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</si>
  <si>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</si>
  <si>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</si>
  <si>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</si>
  <si>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</si>
  <si>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</si>
  <si>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</si>
  <si>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</si>
  <si>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</si>
  <si>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</si>
  <si>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</si>
  <si>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</si>
  <si>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</si>
  <si>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</si>
  <si>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</si>
  <si>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</si>
  <si>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</si>
  <si>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</si>
  <si>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</si>
  <si>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</si>
  <si>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</si>
  <si>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</si>
  <si>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</si>
  <si>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</si>
  <si>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</si>
  <si>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</si>
  <si>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</si>
  <si>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</si>
  <si>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</si>
  <si>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</si>
  <si>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</si>
  <si>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</si>
  <si>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</si>
  <si>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</si>
  <si>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</si>
  <si>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</si>
  <si>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</si>
  <si>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</si>
  <si>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</si>
  <si>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</si>
  <si>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</si>
  <si>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</si>
  <si>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</si>
  <si>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</si>
  <si>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</si>
  <si>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</si>
  <si>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</si>
  <si>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</si>
  <si>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</si>
  <si>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</si>
  <si>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</si>
  <si>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</si>
  <si>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</si>
  <si>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</si>
  <si>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</si>
  <si>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</si>
  <si>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</si>
  <si>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</si>
  <si>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</si>
  <si>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</si>
  <si>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</si>
  <si>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</si>
  <si>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</si>
  <si>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</si>
  <si>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</si>
  <si>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</si>
  <si>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</si>
  <si>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</si>
  <si>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</si>
  <si>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</si>
  <si>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</si>
  <si>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</si>
  <si>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</si>
  <si>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</si>
  <si>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</si>
  <si>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</si>
  <si>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</si>
  <si>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</si>
  <si>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</si>
  <si>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</si>
  <si>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</si>
  <si>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</si>
  <si>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</si>
  <si>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</si>
  <si>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</si>
  <si>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</si>
  <si>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</si>
  <si>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</si>
  <si>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</si>
  <si>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</si>
  <si>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</si>
  <si>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</si>
  <si>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</si>
  <si>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</si>
  <si>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</si>
  <si>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</si>
  <si>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</si>
  <si>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</si>
  <si>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</si>
  <si>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</si>
  <si>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</si>
  <si>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</si>
  <si>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</si>
  <si>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</si>
  <si>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</si>
  <si>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</si>
  <si>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</si>
  <si>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</si>
  <si>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</si>
  <si>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</si>
  <si>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</si>
  <si>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</si>
  <si>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</si>
  <si>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</si>
  <si>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</si>
  <si>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</si>
  <si>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</si>
  <si>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</si>
  <si>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</si>
  <si>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</si>
  <si>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</si>
  <si>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</si>
  <si>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</si>
  <si>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</si>
  <si>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</si>
  <si>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</si>
  <si>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</si>
  <si>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</si>
  <si>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</si>
  <si>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</si>
  <si>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</si>
  <si>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</si>
  <si>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</si>
  <si>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</si>
  <si>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</si>
  <si>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</si>
  <si>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</si>
  <si>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</si>
  <si>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</si>
  <si>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</si>
  <si>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</si>
  <si>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</si>
  <si>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</si>
  <si>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</si>
  <si>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</si>
  <si>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</si>
  <si>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</si>
  <si>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</si>
  <si>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</si>
  <si>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</si>
  <si>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</si>
  <si>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</si>
  <si>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</si>
  <si>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</si>
  <si>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</si>
  <si>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</si>
  <si>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</si>
  <si>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</si>
  <si>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</si>
  <si>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</si>
  <si>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</si>
  <si>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</si>
  <si>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</si>
  <si>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</si>
  <si>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</si>
  <si>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</si>
  <si>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</si>
  <si>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</si>
  <si>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</si>
  <si>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</si>
  <si>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</si>
  <si>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</si>
  <si>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</si>
  <si>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</si>
  <si>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</si>
  <si>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</si>
  <si>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</si>
  <si>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</si>
  <si>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</si>
  <si>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</si>
  <si>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</si>
  <si>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</si>
  <si>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</si>
  <si>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</si>
  <si>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</si>
  <si>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</si>
  <si>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</si>
  <si>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</si>
  <si>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</si>
  <si>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</si>
  <si>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</si>
  <si>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</si>
  <si>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</si>
  <si>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</si>
  <si>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</si>
  <si>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</si>
  <si>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</si>
  <si>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</si>
  <si>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</si>
  <si>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</si>
  <si>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</si>
  <si>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</si>
  <si>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</si>
  <si>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</si>
  <si>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</si>
  <si>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</si>
  <si>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</si>
  <si>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</si>
  <si>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</si>
  <si>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</si>
  <si>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</si>
  <si>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</si>
  <si>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</si>
  <si>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</si>
  <si>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</si>
  <si>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</si>
  <si>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</si>
  <si>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</si>
  <si>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</si>
  <si>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</si>
  <si>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</si>
  <si>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</si>
  <si>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</si>
  <si>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</si>
  <si>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</si>
  <si>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</si>
  <si>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</si>
  <si>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</si>
  <si>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</si>
  <si>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</si>
  <si>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</si>
  <si>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</si>
  <si>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</si>
  <si>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</si>
  <si>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</si>
  <si>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</si>
  <si>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</si>
  <si>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</si>
  <si>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</si>
  <si>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</si>
  <si>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</si>
  <si>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</si>
  <si>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</si>
  <si>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</si>
  <si>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</si>
  <si>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</si>
  <si>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</si>
  <si>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</si>
  <si>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</si>
  <si>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</si>
  <si>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</si>
  <si>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</si>
  <si>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</si>
  <si>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</si>
  <si>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</si>
  <si>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</si>
  <si>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</si>
  <si>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</si>
  <si>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</si>
  <si>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</si>
  <si>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</si>
  <si>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</si>
  <si>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</si>
  <si>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</si>
  <si>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</si>
  <si>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</si>
  <si>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</si>
  <si>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</si>
  <si>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</si>
  <si>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</si>
  <si>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</si>
  <si>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</si>
  <si>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</si>
  <si>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</si>
  <si>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</si>
  <si>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</si>
  <si>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</si>
  <si>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</si>
  <si>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</si>
  <si>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</si>
  <si>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</si>
  <si>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</si>
  <si>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</si>
  <si>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</si>
  <si>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</si>
  <si>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</si>
  <si>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</si>
  <si>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</si>
  <si>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</si>
  <si>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</si>
  <si>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</si>
  <si>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</si>
  <si>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</si>
  <si>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</si>
  <si>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</si>
  <si>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</si>
  <si>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</si>
  <si>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</si>
  <si>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</si>
  <si>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</si>
  <si>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</si>
  <si>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</si>
  <si>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</si>
  <si>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</si>
  <si>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</si>
  <si>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</si>
  <si>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</si>
  <si>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</si>
  <si>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</si>
  <si>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</si>
  <si>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</si>
  <si>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</si>
  <si>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</si>
  <si>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</si>
  <si>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</si>
  <si>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</si>
  <si>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</si>
  <si>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</si>
  <si>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</si>
  <si>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</si>
  <si>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</si>
  <si>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</si>
  <si>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</si>
  <si>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</si>
  <si>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</si>
  <si>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</si>
  <si>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</si>
  <si>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</si>
  <si>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</si>
  <si>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</si>
  <si>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</si>
  <si>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</si>
  <si>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</si>
  <si>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</si>
  <si>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</si>
  <si>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</si>
  <si>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</si>
  <si>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</si>
  <si>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</si>
  <si>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</si>
  <si>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</si>
  <si>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</si>
  <si>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</si>
  <si>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</si>
  <si>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</si>
  <si>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</si>
  <si>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</si>
  <si>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</si>
  <si>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</si>
  <si>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</si>
  <si>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</si>
  <si>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</si>
  <si>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</si>
  <si>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</si>
  <si>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</si>
  <si>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</si>
  <si>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</si>
  <si>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</si>
  <si>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</si>
  <si>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</si>
  <si>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</si>
  <si>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</si>
  <si>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</si>
  <si>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</si>
  <si>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</si>
  <si>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</si>
  <si>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</si>
  <si>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</si>
  <si>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</si>
  <si>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</si>
  <si>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</si>
  <si>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</si>
  <si>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</si>
  <si>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</si>
  <si>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</si>
  <si>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</si>
  <si>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</si>
  <si>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</si>
  <si>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</si>
  <si>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</si>
  <si>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</si>
  <si>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</si>
  <si>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</si>
  <si>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</si>
  <si>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</si>
  <si>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</si>
  <si>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</si>
  <si>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</si>
  <si>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</si>
  <si>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</si>
  <si>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</si>
  <si>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</si>
  <si>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</si>
  <si>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</si>
  <si>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</si>
  <si>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</si>
  <si>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</si>
  <si>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</si>
  <si>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</si>
  <si>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</si>
  <si>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</si>
  <si>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</si>
  <si>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</si>
  <si>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</si>
  <si>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</si>
  <si>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</si>
  <si>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</si>
  <si>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</si>
  <si>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</si>
  <si>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</si>
  <si>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</si>
  <si>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</si>
  <si>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</si>
  <si>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</si>
  <si>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</si>
  <si>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</si>
  <si>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</si>
  <si>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</si>
  <si>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</si>
  <si>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</si>
  <si>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</si>
  <si>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</si>
  <si>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</si>
  <si>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</si>
  <si>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</si>
  <si>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</si>
  <si>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</si>
  <si>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</si>
  <si>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</si>
  <si>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</si>
  <si>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</si>
  <si>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</si>
  <si>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</si>
  <si>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</si>
  <si>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</si>
  <si>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</si>
  <si>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</si>
  <si>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</si>
  <si>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</si>
  <si>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</si>
  <si>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</si>
  <si>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</si>
  <si>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</si>
  <si>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</si>
  <si>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</si>
  <si>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</si>
  <si>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</si>
  <si>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</si>
  <si>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</si>
  <si>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</si>
  <si>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</si>
  <si>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</si>
  <si>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</si>
  <si>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</si>
  <si>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</si>
  <si>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</si>
  <si>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</si>
  <si>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</si>
  <si>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</si>
  <si>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</si>
  <si>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</si>
  <si>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</si>
  <si>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</si>
  <si>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</si>
  <si>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</si>
  <si>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</si>
  <si>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</si>
  <si>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</si>
  <si>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</si>
  <si>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</si>
  <si>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</si>
  <si>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</si>
  <si>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</si>
  <si>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</si>
  <si>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</si>
  <si>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</si>
  <si>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</si>
  <si>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</si>
  <si>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</si>
  <si>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</si>
  <si>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</si>
  <si>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</si>
  <si>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</si>
  <si>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</si>
  <si>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</si>
  <si>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</si>
  <si>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</si>
  <si>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</si>
  <si>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</si>
  <si>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</si>
  <si>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</si>
  <si>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</si>
  <si>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</si>
  <si>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</si>
  <si>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</si>
  <si>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</si>
  <si>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</si>
  <si>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</si>
  <si>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</si>
  <si>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</si>
  <si>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</si>
  <si>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</si>
  <si>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</si>
  <si>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</si>
  <si>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</si>
  <si>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</si>
  <si>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</si>
  <si>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</si>
  <si>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</si>
  <si>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</si>
  <si>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</si>
  <si>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</si>
  <si>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</si>
  <si>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</si>
  <si>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</si>
  <si>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</si>
  <si>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</si>
  <si>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</si>
  <si>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</si>
  <si>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</si>
  <si>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</si>
  <si>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</si>
  <si>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</si>
  <si>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</si>
  <si>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</si>
  <si>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</si>
  <si>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</si>
  <si>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</si>
  <si>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</si>
  <si>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</si>
  <si>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</si>
  <si>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</si>
  <si>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</si>
  <si>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</si>
  <si>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</si>
  <si>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</si>
  <si>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</si>
  <si>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</si>
  <si>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</si>
  <si>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</si>
  <si>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</si>
  <si>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</si>
  <si>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</si>
  <si>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</si>
  <si>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</si>
  <si>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</si>
  <si>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</si>
  <si>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</si>
  <si>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</si>
  <si>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</si>
  <si>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</si>
  <si>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</si>
  <si>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</si>
  <si>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</si>
  <si>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</si>
  <si>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</si>
  <si>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</si>
  <si>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</si>
  <si>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</si>
  <si>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</si>
  <si>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</si>
  <si>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</si>
  <si>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</si>
  <si>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</si>
  <si>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</si>
  <si>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</si>
  <si>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</si>
  <si>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</si>
  <si>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</si>
  <si>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</si>
  <si>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</si>
  <si>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</si>
  <si>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</si>
  <si>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</si>
  <si>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</si>
  <si>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</si>
  <si>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</si>
  <si>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</si>
  <si>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</si>
  <si>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</si>
  <si>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</si>
  <si>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</si>
  <si>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</si>
  <si>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</si>
  <si>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</si>
  <si>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</si>
  <si>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</si>
  <si>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</si>
  <si>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</si>
  <si>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</si>
  <si>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</si>
  <si>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</si>
  <si>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</si>
  <si>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</si>
  <si>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</si>
  <si>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</si>
  <si>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</si>
  <si>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</si>
  <si>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</si>
  <si>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</si>
  <si>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</si>
  <si>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</si>
  <si>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</si>
  <si>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</si>
  <si>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</si>
  <si>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</si>
  <si>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</si>
  <si>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</si>
  <si>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</si>
  <si>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</si>
  <si>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</si>
  <si>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</si>
  <si>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</si>
  <si>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</si>
  <si>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</si>
  <si>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</si>
  <si>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</si>
  <si>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</si>
  <si>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</si>
  <si>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</si>
  <si>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</si>
  <si>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</si>
  <si>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</si>
  <si>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</si>
  <si>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</si>
  <si>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</si>
  <si>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</si>
  <si>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</si>
  <si>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</si>
  <si>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</si>
  <si>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</si>
  <si>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</si>
  <si>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</si>
  <si>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</si>
  <si>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</si>
  <si>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</si>
  <si>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</si>
  <si>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</si>
  <si>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</si>
  <si>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</si>
  <si>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</si>
  <si>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</si>
  <si>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</si>
  <si>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</si>
  <si>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</si>
  <si>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</si>
  <si>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</si>
  <si>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</si>
  <si>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</si>
  <si>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</si>
  <si>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</si>
  <si>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</si>
  <si>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</si>
  <si>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</si>
  <si>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</si>
  <si>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</si>
  <si>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</si>
  <si>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</si>
  <si>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</si>
  <si>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</si>
  <si>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</si>
  <si>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</si>
  <si>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</si>
  <si>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</si>
  <si>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</si>
  <si>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</si>
  <si>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</si>
  <si>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</si>
  <si>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</si>
  <si>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</si>
  <si>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</si>
  <si>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</si>
  <si>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</si>
  <si>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</si>
  <si>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</si>
  <si>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</si>
  <si>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</si>
  <si>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</si>
  <si>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</si>
  <si>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</si>
  <si>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</si>
  <si>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</si>
  <si>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</si>
  <si>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</si>
  <si>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</si>
  <si>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</si>
  <si>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</si>
  <si>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</si>
  <si>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</si>
  <si>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</si>
  <si>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</si>
  <si>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</si>
  <si>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</si>
  <si>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</si>
  <si>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</si>
  <si>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</si>
  <si>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</si>
  <si>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</si>
  <si>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</si>
  <si>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</si>
  <si>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</si>
  <si>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</si>
  <si>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</si>
  <si>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</si>
  <si>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</si>
  <si>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</si>
  <si>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</si>
  <si>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</si>
  <si>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</si>
  <si>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</si>
  <si>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</si>
  <si>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</si>
  <si>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</si>
  <si>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</si>
  <si>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</si>
  <si>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</si>
  <si>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</si>
  <si>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</si>
  <si>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</si>
  <si>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</si>
  <si>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</si>
  <si>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</si>
  <si>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</si>
  <si>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</si>
  <si>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</si>
  <si>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</si>
  <si>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</si>
  <si>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</si>
  <si>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</si>
  <si>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</si>
  <si>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</si>
  <si>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</si>
  <si>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</si>
  <si>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</si>
  <si>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</si>
  <si>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</si>
  <si>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</si>
  <si>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</si>
  <si>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</si>
  <si>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</si>
  <si>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</si>
  <si>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</si>
  <si>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</si>
  <si>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</si>
  <si>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</si>
  <si>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</si>
  <si>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</si>
  <si>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</si>
  <si>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</si>
  <si>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</si>
  <si>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</si>
  <si>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</si>
  <si>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</si>
  <si>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</si>
  <si>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</si>
  <si>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</si>
  <si>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</si>
  <si>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</si>
  <si>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</si>
  <si>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</si>
  <si>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</si>
  <si>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</si>
  <si>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</si>
  <si>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</si>
  <si>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</si>
  <si>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</si>
  <si>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</si>
  <si>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</si>
  <si>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</si>
  <si>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</si>
  <si>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</si>
  <si>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</si>
  <si>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</si>
  <si>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</si>
  <si>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</si>
  <si>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</si>
  <si>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</si>
  <si>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</si>
  <si>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</si>
  <si>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</si>
  <si>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</si>
  <si>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</si>
  <si>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</si>
  <si>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</si>
  <si>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</si>
  <si>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</si>
  <si>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</si>
  <si>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</si>
  <si>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</si>
  <si>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</si>
  <si>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</si>
  <si>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</si>
  <si>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</si>
  <si>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</si>
  <si>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</si>
  <si>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</si>
  <si>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</si>
  <si>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</si>
  <si>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</si>
  <si>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</si>
  <si>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</si>
  <si>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</si>
  <si>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</si>
  <si>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</si>
  <si>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</si>
  <si>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</si>
  <si>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</si>
  <si>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</si>
  <si>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</si>
  <si>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</si>
  <si>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</si>
  <si>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</si>
  <si>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</si>
  <si>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</si>
  <si>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</si>
  <si>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</si>
  <si>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</si>
  <si>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</si>
  <si>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</si>
  <si>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</si>
  <si>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</si>
  <si>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</si>
  <si>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</si>
  <si>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</si>
  <si>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</si>
  <si>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</si>
  <si>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</si>
  <si>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</si>
  <si>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</si>
  <si>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</si>
  <si>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</si>
  <si>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</si>
  <si>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</si>
  <si>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</si>
  <si>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</si>
  <si>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</si>
  <si>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</si>
  <si>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</si>
  <si>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</si>
  <si>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</si>
  <si>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</si>
  <si>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</si>
  <si>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</si>
  <si>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</si>
  <si>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</si>
  <si>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</si>
  <si>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</si>
  <si>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</si>
  <si>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</si>
  <si>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</si>
  <si>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</si>
  <si>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</si>
  <si>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</si>
  <si>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</si>
  <si>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</si>
  <si>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</si>
  <si>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</si>
  <si>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</si>
  <si>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</si>
  <si>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</si>
  <si>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</si>
  <si>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</si>
  <si>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</si>
  <si>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</si>
  <si>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</si>
  <si>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</si>
  <si>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</si>
  <si>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</si>
  <si>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</si>
  <si>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</si>
  <si>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</si>
  <si>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</si>
  <si>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</si>
  <si>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</si>
  <si>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</si>
  <si>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</si>
  <si>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</si>
  <si>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</si>
  <si>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</si>
  <si>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</si>
  <si>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</si>
  <si>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</si>
  <si>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</si>
  <si>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</si>
  <si>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</si>
  <si>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</si>
  <si>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</si>
  <si>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</si>
  <si>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</si>
  <si>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</si>
  <si>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</si>
  <si>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</si>
  <si>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</si>
  <si>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</si>
  <si>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</si>
  <si>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</si>
  <si>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</si>
  <si>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</si>
  <si>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</si>
  <si>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</si>
  <si>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</si>
  <si>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</si>
  <si>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</si>
  <si>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</si>
  <si>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</si>
  <si>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</si>
  <si>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</si>
  <si>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</si>
  <si>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</si>
  <si>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</si>
  <si>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</si>
  <si>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</si>
  <si>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</si>
  <si>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</si>
  <si>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</si>
  <si>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</si>
  <si>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</si>
  <si>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</si>
  <si>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</si>
  <si>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</si>
  <si>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</si>
  <si>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</si>
  <si>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</si>
  <si>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</si>
  <si>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</si>
  <si>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</si>
  <si>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</si>
  <si>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</si>
  <si>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</si>
  <si>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</si>
  <si>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</si>
  <si>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</si>
  <si>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</si>
  <si>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</si>
  <si>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</si>
  <si>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</si>
  <si>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</si>
  <si>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</si>
  <si>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</si>
  <si>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</si>
  <si>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</si>
  <si>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</si>
  <si>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</si>
  <si>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</si>
  <si>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</si>
  <si>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</si>
  <si>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</si>
  <si>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</si>
  <si>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</si>
  <si>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</si>
  <si>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</si>
  <si>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</si>
  <si>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</si>
  <si>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</si>
  <si>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</si>
  <si>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</si>
  <si>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</si>
  <si>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</si>
  <si>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</si>
  <si>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</si>
  <si>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</si>
  <si>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</si>
  <si>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</si>
  <si>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</si>
  <si>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</si>
  <si>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</si>
  <si>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</si>
  <si>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</si>
  <si>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</si>
  <si>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</si>
  <si>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</si>
  <si>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</si>
  <si>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</si>
  <si>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</si>
  <si>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</si>
  <si>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</si>
  <si>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</si>
  <si>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</si>
  <si>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</si>
  <si>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</si>
  <si>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</si>
  <si>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</si>
  <si>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</si>
  <si>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</si>
  <si>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</si>
  <si>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</si>
  <si>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</si>
  <si>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</si>
  <si>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</si>
  <si>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</si>
  <si>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</si>
  <si>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</si>
  <si>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</si>
  <si>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</si>
  <si>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</si>
  <si>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</si>
  <si>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</si>
  <si>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</si>
  <si>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</si>
  <si>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</si>
  <si>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</si>
  <si>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</si>
  <si>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</si>
  <si>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</si>
  <si>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</si>
  <si>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</si>
  <si>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</si>
  <si>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</si>
  <si>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</si>
  <si>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</si>
  <si>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</si>
  <si>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</si>
  <si>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</si>
  <si>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</si>
  <si>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</si>
  <si>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</si>
  <si>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</si>
  <si>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</si>
  <si>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</si>
  <si>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</si>
  <si>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</si>
  <si>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</si>
  <si>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</si>
  <si>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</si>
  <si>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</si>
  <si>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</si>
  <si>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</si>
  <si>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</si>
  <si>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</si>
  <si>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</si>
  <si>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</si>
  <si>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</si>
  <si>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</si>
  <si>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</si>
  <si>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</si>
  <si>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</si>
  <si>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</si>
  <si>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</si>
  <si>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</si>
  <si>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</si>
  <si>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</si>
  <si>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</si>
  <si>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</si>
  <si>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</si>
  <si>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</si>
  <si>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</si>
  <si>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</si>
  <si>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</si>
  <si>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</si>
  <si>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</si>
  <si>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</si>
  <si>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</si>
  <si>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</si>
  <si>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</si>
  <si>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</si>
  <si>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</si>
  <si>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</si>
  <si>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</si>
  <si>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</si>
  <si>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</si>
  <si>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</si>
  <si>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</si>
  <si>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</si>
  <si>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</si>
  <si>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</si>
  <si>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</si>
  <si>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</si>
  <si>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</si>
  <si>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</si>
  <si>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</si>
  <si>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</si>
  <si>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</si>
  <si>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</si>
  <si>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</si>
  <si>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</si>
  <si>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</si>
  <si>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</si>
  <si>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</si>
  <si>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</si>
  <si>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</si>
  <si>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</si>
  <si>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</si>
  <si>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</si>
  <si>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</si>
  <si>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</si>
  <si>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</si>
  <si>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</si>
  <si>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</si>
  <si>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</si>
  <si>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</si>
  <si>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</si>
  <si>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</si>
  <si>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</si>
  <si>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</si>
  <si>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</si>
  <si>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</si>
  <si>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</si>
  <si>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</si>
  <si>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</si>
  <si>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</si>
  <si>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</si>
  <si>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</si>
  <si>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</si>
  <si>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</si>
  <si>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</si>
  <si>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</si>
  <si>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</si>
  <si>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</si>
  <si>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</si>
  <si>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</si>
  <si>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</si>
  <si>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</si>
  <si>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</si>
  <si>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</si>
  <si>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</si>
  <si>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</si>
  <si>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</si>
  <si>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</si>
  <si>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</si>
  <si>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</si>
  <si>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</si>
  <si>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</si>
  <si>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</si>
  <si>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</si>
  <si>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</si>
  <si>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</si>
  <si>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</si>
  <si>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</si>
  <si>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</si>
  <si>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</si>
  <si>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</si>
  <si>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</si>
  <si>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</si>
  <si>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</si>
  <si>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</si>
  <si>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</si>
  <si>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</si>
  <si>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</si>
  <si>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</si>
  <si>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</si>
  <si>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</si>
  <si>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</si>
  <si>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</si>
  <si>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</si>
  <si>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</si>
  <si>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</si>
  <si>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</si>
  <si>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</si>
  <si>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</si>
  <si>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</si>
  <si>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</si>
  <si>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</si>
  <si>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</si>
  <si>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</si>
  <si>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</si>
  <si>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</si>
  <si>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</si>
  <si>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</si>
  <si>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</si>
  <si>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</si>
  <si>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</si>
  <si>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</si>
  <si>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</si>
  <si>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</si>
  <si>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</si>
  <si>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</si>
  <si>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</si>
  <si>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</si>
  <si>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</si>
  <si>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</si>
  <si>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</si>
  <si>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</si>
  <si>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</si>
  <si>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</si>
  <si>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</si>
  <si>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</si>
  <si>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</si>
  <si>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</si>
  <si>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</si>
  <si>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</si>
  <si>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</si>
  <si>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</si>
  <si>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</si>
  <si>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</si>
  <si>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</si>
  <si>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</si>
  <si>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</si>
  <si>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</si>
  <si>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</si>
  <si>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</si>
  <si>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</si>
  <si>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</si>
  <si>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</si>
  <si>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</si>
  <si>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</si>
  <si>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</si>
  <si>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</si>
  <si>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</si>
  <si>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</si>
  <si>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</si>
  <si>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</si>
  <si>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</si>
  <si>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</si>
  <si>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</si>
  <si>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</si>
  <si>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</si>
  <si>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</si>
  <si>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</si>
  <si>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</si>
  <si>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</si>
  <si>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</si>
  <si>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</si>
  <si>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</si>
  <si>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</si>
  <si>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</si>
  <si>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</si>
  <si>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</si>
  <si>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</si>
  <si>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</si>
  <si>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</si>
  <si>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</si>
  <si>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</si>
  <si>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</si>
  <si>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</si>
  <si>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</si>
  <si>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</si>
  <si>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</si>
  <si>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</si>
  <si>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</si>
  <si>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</si>
  <si>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</si>
  <si>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</si>
  <si>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</si>
  <si>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</si>
  <si>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</si>
  <si>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</si>
  <si>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</si>
  <si>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</si>
  <si>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</si>
  <si>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</si>
  <si>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</si>
  <si>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</si>
  <si>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</si>
  <si>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</si>
  <si>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</si>
  <si>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</si>
  <si>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</si>
  <si>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</si>
  <si>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</si>
  <si>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</si>
  <si>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</si>
  <si>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</si>
  <si>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</si>
  <si>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</si>
  <si>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</si>
  <si>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</si>
  <si>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</si>
  <si>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</si>
  <si>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</si>
  <si>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</si>
  <si>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</si>
  <si>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</si>
  <si>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</si>
  <si>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</si>
  <si>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</si>
  <si>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</si>
  <si>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</si>
  <si>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</si>
  <si>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</si>
  <si>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</si>
  <si>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</si>
  <si>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</si>
  <si>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</si>
  <si>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</si>
  <si>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</si>
  <si>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</si>
  <si>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</si>
  <si>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</si>
  <si>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</si>
  <si>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</si>
  <si>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</si>
  <si>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</si>
  <si>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</si>
  <si>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</si>
  <si>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</si>
  <si>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</si>
  <si>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</si>
  <si>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</si>
  <si>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</si>
  <si>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</si>
  <si>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</si>
  <si>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</si>
  <si>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</si>
  <si>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</si>
  <si>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</si>
  <si>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</si>
  <si>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</si>
  <si>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</si>
  <si>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</si>
  <si>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</si>
  <si>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</si>
  <si>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</si>
  <si>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</si>
  <si>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</si>
  <si>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</si>
  <si>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</si>
  <si>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</si>
  <si>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</si>
  <si>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</si>
  <si>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</si>
  <si>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</si>
  <si>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</si>
  <si>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</si>
  <si>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</si>
  <si>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</si>
  <si>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</si>
  <si>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</si>
  <si>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</si>
  <si>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</si>
  <si>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</si>
  <si>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</si>
  <si>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</si>
  <si>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</si>
  <si>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</si>
  <si>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</si>
  <si>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</si>
  <si>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</si>
  <si>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</si>
  <si>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</si>
  <si>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</si>
  <si>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</si>
  <si>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</si>
  <si>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</si>
  <si>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</si>
  <si>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</si>
  <si>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</si>
  <si>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</si>
  <si>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</si>
  <si>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</si>
  <si>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</si>
  <si>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</si>
  <si>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</si>
  <si>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</si>
  <si>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</si>
  <si>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</si>
  <si>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</si>
  <si>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</si>
  <si>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</si>
  <si>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</si>
  <si>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</si>
  <si>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</si>
  <si>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</si>
  <si>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</si>
  <si>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</si>
  <si>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</si>
  <si>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</si>
  <si>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</si>
  <si>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</si>
  <si>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</si>
  <si>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</si>
  <si>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</si>
  <si>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</si>
  <si>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</si>
  <si>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</si>
  <si>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</si>
  <si>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</si>
  <si>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</si>
  <si>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</si>
  <si>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</si>
  <si>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</si>
  <si>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</si>
  <si>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</si>
  <si>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</si>
  <si>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</si>
  <si>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</si>
  <si>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</si>
  <si>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</si>
  <si>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</si>
  <si>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</si>
  <si>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</si>
  <si>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</si>
  <si>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</si>
  <si>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</si>
  <si>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</si>
  <si>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</si>
  <si>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</si>
  <si>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</si>
  <si>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</si>
  <si>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</si>
  <si>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</si>
  <si>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</si>
  <si>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</si>
  <si>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</si>
  <si>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</si>
  <si>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</si>
  <si>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</si>
  <si>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</si>
  <si>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</si>
  <si>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</si>
  <si>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</si>
  <si>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</si>
  <si>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</si>
  <si>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</si>
  <si>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</si>
  <si>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</si>
  <si>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</si>
  <si>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</si>
  <si>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</si>
  <si>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</si>
  <si>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</si>
  <si>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</si>
  <si>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</si>
  <si>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</si>
  <si>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</si>
  <si>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</si>
  <si>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</si>
  <si>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</si>
  <si>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</si>
  <si>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</si>
  <si>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</si>
  <si>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</si>
  <si>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</si>
  <si>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</si>
  <si>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</si>
  <si>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</si>
  <si>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</si>
  <si>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</si>
  <si>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</si>
  <si>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</si>
  <si>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</si>
  <si>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</si>
  <si>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</si>
  <si>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</si>
  <si>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</si>
  <si>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</si>
  <si>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</si>
  <si>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</si>
  <si>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</si>
  <si>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</si>
  <si>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</si>
  <si>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</si>
  <si>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</si>
  <si>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</si>
  <si>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</si>
  <si>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</si>
  <si>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</si>
  <si>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</si>
  <si>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</si>
  <si>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</si>
  <si>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</si>
  <si>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</si>
  <si>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</si>
  <si>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</si>
  <si>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</si>
  <si>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</si>
  <si>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</si>
  <si>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</si>
  <si>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</si>
  <si>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</si>
  <si>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</si>
  <si>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</si>
  <si>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</si>
  <si>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</si>
  <si>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</si>
  <si>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</si>
  <si>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</si>
  <si>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</si>
  <si>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</si>
  <si>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</si>
  <si>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</si>
  <si>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</si>
  <si>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</si>
  <si>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</si>
  <si>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</si>
  <si>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</si>
  <si>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</si>
  <si>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</si>
  <si>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</si>
  <si>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</si>
  <si>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</si>
  <si>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</si>
  <si>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</si>
  <si>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</si>
  <si>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</si>
  <si>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</si>
  <si>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</si>
  <si>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</si>
  <si>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</si>
  <si>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</si>
  <si>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</si>
  <si>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</si>
  <si>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</si>
  <si>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</si>
  <si>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</si>
  <si>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</si>
  <si>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</si>
  <si>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</si>
  <si>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</si>
  <si>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</si>
  <si>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</si>
  <si>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</si>
  <si>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</si>
  <si>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</si>
  <si>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</si>
  <si>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</si>
  <si>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</si>
  <si>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</si>
  <si>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</si>
  <si>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</si>
  <si>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</si>
  <si>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</si>
  <si>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</si>
  <si>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</si>
  <si>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</si>
  <si>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</si>
  <si>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</si>
  <si>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</si>
  <si>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</si>
  <si>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</si>
  <si>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</si>
  <si>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</si>
  <si>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</si>
  <si>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</si>
  <si>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</si>
  <si>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</si>
  <si>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</si>
  <si>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</si>
  <si>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</si>
  <si>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</si>
  <si>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</si>
  <si>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</si>
  <si>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</si>
  <si>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</si>
  <si>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</si>
  <si>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</si>
  <si>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</si>
  <si>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</si>
  <si>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</si>
  <si>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</si>
  <si>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</si>
  <si>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</si>
  <si>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</si>
  <si>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</si>
  <si>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</si>
  <si>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</si>
  <si>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</si>
  <si>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</si>
  <si>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</si>
  <si>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</si>
  <si>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</si>
  <si>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</si>
  <si>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</si>
  <si>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</si>
  <si>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</si>
  <si>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</si>
  <si>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</si>
  <si>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</si>
  <si>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</si>
  <si>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</si>
  <si>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</si>
  <si>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</si>
  <si>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</si>
  <si>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</si>
  <si>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</si>
  <si>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</si>
  <si>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</si>
  <si>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</si>
  <si>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</si>
  <si>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</si>
  <si>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</si>
  <si>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</si>
  <si>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</si>
  <si>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</si>
  <si>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</si>
  <si>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</si>
  <si>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</si>
  <si>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</si>
  <si>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</si>
  <si>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</si>
  <si>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</si>
  <si>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</si>
  <si>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</si>
  <si>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</si>
  <si>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</si>
  <si>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</si>
  <si>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</si>
  <si>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</si>
  <si>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</si>
  <si>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</si>
  <si>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</si>
  <si>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</si>
  <si>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</si>
  <si>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</si>
  <si>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</si>
  <si>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</si>
  <si>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</si>
  <si>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</si>
  <si>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</si>
  <si>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</si>
  <si>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</si>
  <si>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</si>
  <si>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</si>
  <si>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</si>
  <si>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</si>
  <si>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</si>
  <si>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</si>
  <si>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</si>
  <si>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</si>
  <si>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</si>
  <si>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</si>
  <si>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</si>
  <si>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</si>
  <si>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</si>
  <si>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</si>
  <si>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</si>
  <si>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</si>
  <si>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</si>
  <si>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</si>
  <si>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</si>
  <si>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</si>
  <si>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</si>
  <si>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</si>
  <si>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</si>
  <si>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</si>
  <si>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</si>
  <si>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</si>
  <si>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</si>
  <si>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</si>
  <si>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</si>
  <si>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</si>
  <si>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</si>
  <si>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</si>
  <si>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</si>
  <si>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</si>
  <si>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</si>
  <si>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</si>
  <si>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</si>
  <si>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</si>
  <si>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</si>
  <si>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</si>
  <si>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</si>
  <si>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</si>
  <si>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</si>
  <si>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</si>
  <si>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</si>
  <si>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</si>
  <si>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</si>
  <si>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</si>
  <si>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</si>
  <si>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</si>
  <si>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</si>
  <si>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</si>
  <si>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</si>
  <si>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</si>
  <si>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</si>
  <si>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</si>
  <si>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</si>
  <si>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</si>
  <si>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</si>
  <si>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</si>
  <si>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</si>
  <si>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</si>
  <si>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</si>
  <si>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</si>
  <si>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</si>
  <si>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</si>
  <si>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</si>
  <si>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</si>
  <si>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</si>
  <si>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</si>
  <si>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</si>
  <si>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</si>
  <si>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</si>
  <si>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</si>
  <si>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</si>
  <si>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</si>
  <si>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</si>
  <si>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</si>
  <si>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</si>
  <si>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</si>
  <si>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</si>
  <si>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</si>
  <si>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</si>
  <si>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</si>
  <si>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</si>
  <si>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</si>
  <si>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</si>
  <si>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</si>
  <si>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</si>
  <si>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</si>
  <si>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</si>
  <si>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</si>
  <si>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</si>
  <si>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</si>
  <si>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</si>
  <si>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</si>
  <si>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</si>
  <si>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</si>
  <si>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</si>
  <si>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</si>
  <si>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</si>
  <si>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</si>
  <si>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</si>
  <si>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</si>
  <si>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</si>
  <si>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</si>
  <si>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</si>
  <si>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</si>
  <si>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</si>
  <si>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</si>
  <si>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</si>
  <si>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</si>
  <si>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</si>
  <si>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</si>
  <si>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</si>
  <si>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</si>
  <si>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</si>
  <si>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</si>
  <si>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</si>
  <si>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</si>
  <si>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</si>
  <si>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</si>
  <si>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</si>
  <si>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</si>
  <si>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</si>
  <si>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</si>
  <si>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</si>
  <si>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</si>
  <si>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</si>
  <si>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</si>
  <si>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</si>
  <si>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</si>
  <si>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</si>
  <si>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</si>
  <si>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</si>
  <si>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</si>
  <si>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</si>
  <si>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</si>
  <si>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</si>
  <si>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</si>
  <si>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</si>
  <si>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</si>
  <si>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</si>
  <si>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</si>
  <si>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</si>
  <si>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</si>
  <si>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</si>
  <si>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</si>
  <si>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</si>
  <si>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</si>
  <si>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</si>
  <si>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</si>
  <si>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</si>
  <si>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</si>
  <si>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</si>
  <si>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</si>
  <si>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</si>
  <si>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</si>
  <si>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</si>
  <si>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</si>
  <si>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</si>
  <si>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</si>
  <si>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</si>
  <si>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</si>
  <si>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</si>
  <si>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</si>
  <si>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</si>
  <si>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</si>
  <si>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</si>
  <si>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</si>
  <si>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</si>
  <si>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</si>
  <si>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</si>
  <si>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</si>
  <si>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</si>
  <si>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</si>
  <si>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</si>
  <si>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</si>
  <si>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</si>
  <si>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</si>
  <si>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</si>
  <si>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</si>
  <si>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</si>
  <si>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</si>
  <si>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</si>
  <si>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</si>
  <si>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</si>
  <si>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</si>
  <si>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</si>
  <si>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</si>
  <si>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</si>
  <si>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</si>
  <si>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</si>
  <si>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</si>
  <si>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</si>
  <si>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</si>
  <si>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</si>
  <si>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</si>
  <si>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</si>
  <si>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</si>
  <si>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</si>
  <si>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</si>
  <si>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</si>
  <si>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</si>
  <si>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</si>
  <si>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</si>
  <si>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</si>
  <si>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</si>
  <si>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</si>
  <si>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</si>
  <si>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</si>
  <si>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</si>
  <si>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</si>
  <si>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</si>
  <si>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</si>
  <si>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</si>
  <si>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</si>
  <si>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</si>
  <si>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</si>
  <si>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</si>
  <si>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</si>
  <si>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</si>
  <si>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</si>
  <si>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</si>
  <si>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</si>
  <si>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</si>
  <si>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</si>
  <si>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</si>
  <si>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</si>
  <si>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</si>
  <si>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</si>
  <si>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</si>
  <si>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</si>
  <si>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</si>
  <si>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</si>
  <si>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</si>
  <si>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</si>
  <si>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</si>
  <si>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</si>
  <si>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</si>
  <si>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</si>
  <si>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</si>
  <si>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</si>
  <si>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</si>
  <si>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</si>
  <si>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</si>
  <si>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</si>
  <si>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</si>
  <si>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</si>
  <si>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</si>
  <si>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</si>
  <si>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</si>
  <si>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</si>
  <si>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</si>
  <si>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</si>
  <si>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</si>
  <si>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</si>
  <si>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</si>
  <si>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</si>
  <si>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</si>
  <si>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</si>
  <si>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</si>
  <si>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</si>
  <si>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</si>
  <si>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</si>
  <si>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</si>
  <si>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</si>
  <si>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</si>
  <si>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</si>
  <si>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</si>
  <si>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</si>
  <si>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</si>
  <si>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</si>
  <si>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</si>
  <si>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</si>
  <si>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</si>
  <si>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</si>
  <si>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</si>
  <si>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</si>
  <si>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</si>
  <si>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</si>
  <si>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</si>
  <si>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</si>
  <si>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</si>
  <si>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</si>
  <si>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</si>
  <si>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</si>
  <si>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</si>
  <si>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</si>
  <si>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</si>
  <si>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</si>
  <si>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</si>
  <si>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</si>
  <si>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</si>
  <si>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</si>
  <si>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</si>
  <si>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</si>
  <si>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</si>
  <si>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</si>
  <si>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</si>
  <si>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</si>
  <si>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</si>
  <si>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</si>
  <si>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</si>
  <si>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</si>
  <si>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</si>
  <si>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</si>
  <si>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</si>
  <si>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</si>
  <si>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</si>
  <si>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</si>
  <si>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</si>
  <si>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</si>
  <si>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</si>
  <si>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</si>
  <si>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</si>
  <si>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</si>
  <si>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</si>
  <si>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</si>
  <si>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</si>
  <si>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</si>
  <si>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</si>
  <si>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</si>
  <si>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</si>
  <si>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</si>
  <si>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</si>
  <si>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</si>
  <si>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</si>
  <si>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</si>
  <si>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</si>
  <si>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</si>
  <si>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</si>
  <si>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</si>
  <si>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</si>
  <si>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</si>
  <si>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</si>
  <si>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</si>
  <si>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</si>
  <si>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</si>
  <si>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</si>
  <si>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</si>
  <si>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</si>
  <si>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</si>
  <si>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</si>
  <si>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</si>
  <si>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</si>
  <si>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</si>
  <si>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</si>
  <si>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</si>
  <si>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</si>
  <si>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</si>
  <si>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</si>
  <si>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</si>
  <si>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</si>
  <si>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</si>
  <si>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</si>
  <si>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</si>
  <si>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</si>
  <si>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</si>
  <si>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</si>
  <si>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</si>
  <si>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</si>
  <si>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</si>
  <si>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</si>
  <si>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</si>
  <si>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</si>
  <si>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</si>
  <si>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</si>
  <si>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</si>
  <si>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</si>
  <si>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</si>
  <si>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</si>
  <si>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</si>
  <si>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</si>
  <si>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</si>
  <si>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</si>
  <si>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</si>
  <si>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</si>
  <si>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</si>
  <si>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</si>
  <si>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</si>
  <si>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</si>
  <si>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</si>
  <si>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</si>
  <si>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</si>
  <si>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</si>
  <si>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</si>
  <si>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</si>
  <si>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</si>
  <si>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</si>
  <si>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</si>
  <si>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</si>
  <si>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</si>
  <si>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</si>
  <si>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</si>
  <si>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</si>
  <si>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</si>
  <si>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</si>
  <si>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</si>
  <si>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</si>
  <si>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</si>
  <si>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</si>
  <si>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</si>
  <si>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</si>
  <si>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</si>
  <si>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</si>
  <si>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</si>
  <si>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</si>
  <si>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</si>
  <si>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</si>
  <si>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</si>
  <si>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</si>
  <si>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</si>
  <si>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</si>
  <si>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</si>
  <si>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</si>
  <si>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</si>
  <si>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</si>
  <si>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</si>
  <si>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</si>
  <si>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</si>
  <si>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</si>
  <si>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</si>
  <si>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</si>
  <si>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</si>
  <si>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</si>
  <si>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</si>
  <si>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</si>
  <si>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</si>
  <si>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</si>
  <si>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</si>
  <si>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</si>
  <si>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</si>
  <si>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</si>
  <si>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</si>
  <si>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</si>
  <si>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</si>
  <si>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</si>
  <si>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</si>
  <si>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</si>
  <si>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</si>
  <si>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</si>
  <si>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</si>
  <si>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</si>
  <si>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</si>
  <si>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</si>
  <si>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</si>
  <si>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</si>
  <si>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</si>
  <si>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</si>
  <si>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</si>
  <si>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</si>
  <si>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</si>
  <si>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</si>
  <si>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</si>
  <si>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</si>
  <si>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</si>
  <si>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</si>
  <si>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</si>
  <si>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</si>
  <si>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</si>
  <si>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</si>
  <si>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</si>
  <si>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</si>
  <si>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</si>
  <si>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</si>
  <si>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</si>
  <si>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</si>
  <si>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</si>
  <si>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</si>
  <si>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</si>
  <si>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</si>
  <si>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</si>
  <si>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</si>
  <si>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</si>
  <si>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</si>
  <si>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</si>
  <si>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</si>
  <si>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</si>
  <si>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</si>
  <si>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</si>
  <si>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</si>
  <si>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</si>
  <si>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</si>
  <si>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</si>
  <si>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</si>
  <si>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</si>
  <si>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</si>
  <si>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</si>
  <si>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</si>
  <si>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</si>
  <si>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</si>
  <si>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</si>
  <si>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</si>
  <si>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</si>
  <si>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</si>
  <si>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</si>
  <si>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</si>
  <si>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</si>
  <si>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</si>
  <si>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</si>
  <si>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</si>
  <si>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</si>
  <si>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</si>
  <si>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</si>
  <si>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</si>
  <si>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</si>
  <si>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</si>
  <si>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</si>
  <si>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</si>
  <si>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</si>
  <si>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</si>
  <si>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</si>
  <si>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</si>
  <si>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</si>
  <si>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</si>
  <si>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</si>
  <si>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</si>
  <si>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</si>
  <si>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</si>
  <si>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</si>
  <si>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</si>
  <si>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</si>
  <si>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</si>
  <si>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</si>
  <si>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</si>
  <si>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</si>
  <si>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</si>
  <si>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</si>
  <si>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</si>
  <si>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</si>
  <si>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</si>
  <si>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</si>
  <si>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</si>
  <si>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</si>
  <si>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</si>
  <si>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</si>
  <si>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</si>
  <si>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</si>
  <si>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</si>
  <si>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</si>
  <si>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</si>
  <si>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</si>
  <si>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</si>
  <si>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</si>
  <si>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</si>
  <si>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</si>
  <si>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</si>
  <si>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</si>
  <si>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</si>
  <si>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</si>
  <si>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</si>
  <si>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</si>
  <si>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</si>
  <si>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</si>
  <si>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</si>
  <si>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</si>
  <si>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</si>
  <si>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</si>
  <si>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</si>
  <si>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</si>
  <si>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</si>
  <si>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</si>
  <si>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</si>
  <si>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</si>
  <si>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</si>
  <si>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</si>
  <si>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</si>
  <si>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</si>
  <si>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</si>
  <si>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</si>
  <si>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</si>
  <si>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</si>
  <si>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</si>
  <si>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</si>
  <si>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</si>
  <si>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</si>
  <si>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</si>
  <si>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</si>
  <si>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</si>
  <si>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</si>
  <si>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</si>
  <si>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</si>
  <si>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</si>
  <si>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</si>
  <si>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</si>
  <si>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</si>
  <si>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</si>
  <si>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</si>
  <si>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</si>
  <si>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</si>
  <si>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</si>
  <si>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</si>
  <si>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</si>
  <si>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</si>
  <si>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</si>
  <si>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</si>
  <si>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</si>
  <si>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</si>
  <si>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</si>
  <si>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</si>
  <si>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</si>
  <si>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</si>
  <si>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</si>
  <si>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</si>
  <si>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</si>
  <si>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</si>
  <si>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</si>
  <si>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</si>
  <si>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</si>
  <si>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</si>
  <si>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</si>
  <si>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</si>
  <si>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</si>
  <si>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</si>
  <si>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</si>
  <si>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</si>
  <si>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</si>
  <si>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</si>
  <si>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</si>
  <si>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</si>
  <si>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</si>
  <si>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</si>
  <si>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</si>
  <si>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</si>
  <si>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</si>
  <si>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</si>
  <si>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</si>
  <si>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</si>
  <si>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</si>
  <si>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</si>
  <si>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</si>
  <si>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</si>
  <si>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</si>
  <si>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</si>
  <si>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</si>
  <si>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</si>
  <si>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</si>
  <si>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</si>
  <si>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</si>
  <si>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</si>
  <si>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</si>
  <si>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</si>
  <si>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</si>
  <si>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</si>
  <si>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</si>
  <si>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</si>
  <si>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</si>
  <si>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</si>
  <si>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</si>
  <si>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</si>
  <si>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</si>
  <si>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</si>
  <si>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</si>
  <si>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</si>
  <si>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</si>
  <si>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</si>
  <si>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</si>
  <si>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</si>
  <si>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</si>
  <si>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</si>
  <si>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</si>
  <si>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</si>
  <si>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</si>
  <si>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</si>
  <si>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</si>
  <si>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</si>
  <si>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</si>
  <si>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</si>
  <si>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</si>
  <si>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</si>
  <si>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</si>
  <si>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</si>
  <si>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</si>
  <si>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</si>
  <si>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</si>
  <si>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</si>
  <si>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</si>
  <si>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</si>
  <si>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</si>
  <si>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</si>
  <si>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</si>
  <si>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</si>
  <si>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</si>
  <si>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</si>
  <si>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</si>
  <si>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</si>
  <si>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</si>
  <si>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</si>
  <si>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</si>
  <si>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</si>
  <si>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</si>
  <si>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</si>
  <si>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</si>
  <si>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</si>
  <si>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</si>
  <si>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</si>
  <si>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</si>
  <si>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</si>
  <si>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</si>
  <si>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</si>
  <si>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</si>
  <si>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</si>
  <si>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</si>
  <si>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</si>
  <si>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</si>
  <si>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</si>
  <si>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</si>
  <si>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</si>
  <si>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</si>
  <si>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</si>
  <si>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</si>
  <si>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</si>
  <si>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</si>
  <si>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</si>
  <si>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</si>
  <si>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</si>
  <si>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</si>
  <si>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</si>
  <si>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</si>
  <si>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</si>
  <si>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</si>
  <si>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</si>
  <si>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</si>
  <si>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</si>
  <si>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</si>
  <si>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</si>
  <si>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</si>
  <si>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</si>
  <si>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</si>
  <si>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</si>
  <si>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</si>
  <si>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</si>
  <si>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</si>
  <si>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</si>
  <si>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</si>
  <si>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</si>
  <si>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</si>
  <si>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</si>
  <si>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</si>
  <si>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</si>
  <si>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</si>
  <si>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</si>
  <si>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</si>
  <si>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</si>
  <si>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</si>
  <si>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</si>
  <si>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</si>
  <si>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</si>
  <si>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</si>
  <si>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</si>
  <si>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</si>
  <si>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</si>
  <si>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</si>
  <si>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</si>
  <si>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</si>
  <si>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</si>
  <si>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</si>
  <si>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</si>
  <si>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</si>
  <si>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</si>
  <si>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</si>
  <si>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</si>
  <si>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</si>
  <si>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</si>
  <si>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</si>
  <si>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</si>
  <si>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</si>
  <si>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</si>
  <si>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</si>
  <si>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</si>
  <si>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</si>
  <si>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</si>
  <si>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</si>
  <si>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</si>
  <si>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</si>
  <si>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</si>
  <si>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</si>
  <si>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</si>
  <si>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</si>
  <si>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</si>
  <si>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</si>
  <si>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</si>
  <si>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</si>
  <si>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</si>
  <si>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</si>
  <si>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</si>
  <si>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</si>
  <si>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</si>
  <si>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</si>
  <si>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</si>
  <si>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</si>
  <si>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</si>
  <si>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</si>
  <si>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</si>
  <si>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</si>
  <si>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</si>
  <si>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</si>
  <si>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</si>
  <si>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</si>
  <si>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</si>
  <si>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</si>
  <si>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</si>
  <si>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</si>
  <si>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</si>
  <si>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</si>
  <si>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</si>
  <si>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</si>
  <si>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</si>
  <si>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</si>
  <si>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</si>
  <si>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</si>
  <si>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</si>
  <si>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</si>
  <si>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</si>
  <si>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</si>
  <si>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</si>
  <si>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</si>
  <si>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</si>
  <si>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</si>
  <si>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</si>
  <si>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</si>
  <si>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</si>
  <si>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</si>
  <si>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</si>
  <si>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</si>
  <si>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</si>
  <si>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</si>
  <si>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</si>
  <si>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</si>
  <si>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</si>
  <si>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</si>
  <si>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</si>
  <si>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</si>
  <si>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</si>
  <si>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</si>
  <si>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</si>
  <si>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</si>
  <si>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</si>
  <si>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</si>
  <si>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</si>
  <si>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</si>
  <si>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</si>
  <si>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</si>
  <si>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</si>
  <si>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</si>
  <si>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</si>
  <si>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</si>
  <si>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</si>
  <si>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</si>
  <si>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</si>
  <si>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</si>
  <si>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</si>
  <si>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</si>
  <si>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</si>
  <si>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</si>
  <si>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</si>
  <si>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</si>
  <si>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</si>
  <si>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</si>
  <si>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</si>
  <si>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</si>
  <si>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</si>
  <si>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</si>
  <si>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</si>
  <si>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</si>
  <si>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</si>
  <si>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</si>
  <si>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</si>
  <si>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</si>
  <si>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</si>
  <si>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</si>
  <si>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</si>
  <si>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</si>
  <si>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</si>
  <si>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</si>
  <si>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</si>
  <si>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</si>
  <si>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</si>
  <si>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</si>
  <si>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</si>
  <si>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</si>
  <si>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</si>
  <si>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</si>
  <si>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</si>
  <si>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</si>
  <si>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</si>
  <si>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</si>
  <si>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</si>
  <si>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</si>
  <si>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</si>
  <si>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</si>
  <si>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</si>
  <si>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</si>
  <si>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</si>
  <si>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</si>
  <si>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</si>
  <si>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</si>
  <si>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</si>
  <si>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</si>
  <si>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</si>
  <si>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</si>
  <si>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</si>
  <si>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</si>
  <si>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</si>
  <si>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</si>
  <si>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</si>
  <si>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</si>
  <si>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</si>
  <si>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</si>
  <si>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</si>
  <si>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</si>
  <si>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</si>
  <si>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</si>
  <si>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</si>
  <si>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</si>
  <si>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</si>
  <si>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</si>
  <si>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</si>
  <si>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</si>
  <si>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</si>
  <si>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</si>
  <si>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</si>
  <si>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</si>
  <si>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</si>
  <si>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</si>
  <si>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</si>
  <si>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</si>
  <si>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</si>
  <si>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</si>
  <si>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</si>
  <si>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</si>
  <si>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</si>
  <si>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</si>
  <si>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</si>
  <si>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</si>
  <si>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</si>
  <si>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</si>
  <si>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</si>
  <si>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</si>
  <si>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</si>
  <si>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</si>
  <si>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</si>
  <si>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</si>
  <si>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</si>
  <si>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</si>
  <si>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</si>
  <si>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</si>
  <si>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</si>
  <si>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</si>
  <si>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</si>
  <si>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</si>
  <si>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</si>
  <si>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</si>
  <si>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</si>
  <si>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</si>
  <si>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</si>
  <si>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</si>
  <si>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</si>
  <si>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</si>
  <si>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</si>
  <si>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</si>
  <si>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</si>
  <si>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</si>
  <si>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</si>
  <si>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</si>
  <si>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</si>
  <si>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</si>
  <si>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</si>
  <si>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</si>
  <si>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</si>
  <si>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</si>
  <si>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</si>
  <si>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</si>
  <si>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</si>
  <si>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</si>
  <si>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</si>
  <si>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</si>
  <si>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</si>
  <si>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</si>
  <si>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</si>
  <si>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</si>
  <si>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</si>
  <si>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</si>
  <si>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</si>
  <si>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</si>
  <si>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</si>
  <si>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</si>
  <si>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</si>
  <si>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</si>
  <si>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</si>
  <si>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</si>
  <si>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</si>
  <si>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</si>
  <si>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</si>
  <si>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</si>
  <si>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</si>
  <si>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</si>
  <si>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</si>
  <si>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</si>
  <si>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</si>
  <si>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</si>
  <si>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</si>
  <si>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</si>
  <si>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</si>
  <si>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</si>
  <si>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</si>
  <si>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</si>
  <si>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</si>
  <si>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</si>
  <si>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</si>
  <si>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</si>
  <si>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</si>
  <si>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</si>
  <si>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</si>
  <si>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</si>
  <si>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</si>
  <si>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</si>
  <si>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</si>
  <si>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</si>
  <si>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</si>
  <si>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</si>
  <si>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</si>
  <si>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</si>
  <si>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</si>
  <si>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</si>
  <si>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</si>
  <si>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</si>
  <si>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</si>
  <si>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</si>
  <si>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</si>
  <si>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</si>
  <si>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</si>
  <si>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</si>
  <si>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</si>
  <si>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</si>
  <si>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</si>
  <si>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</si>
  <si>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</si>
  <si>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</si>
  <si>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</si>
  <si>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</si>
  <si>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</si>
  <si>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</si>
  <si>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</si>
  <si>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</si>
  <si>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</si>
  <si>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</si>
  <si>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</si>
  <si>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</si>
  <si>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</si>
  <si>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</si>
  <si>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</si>
  <si>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</si>
  <si>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</si>
  <si>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</si>
  <si>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</si>
  <si>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</si>
  <si>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</si>
  <si>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</si>
  <si>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</si>
  <si>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</si>
  <si>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</si>
  <si>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</si>
  <si>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</si>
  <si>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</si>
  <si>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</si>
  <si>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</si>
  <si>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</si>
  <si>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</si>
  <si>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</si>
  <si>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</si>
  <si>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</si>
  <si>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</si>
  <si>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</si>
  <si>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</si>
  <si>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</si>
  <si>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</si>
  <si>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</si>
  <si>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</si>
  <si>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</si>
  <si>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</si>
  <si>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</si>
  <si>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</si>
  <si>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</si>
  <si>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</si>
  <si>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</si>
  <si>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</si>
  <si>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</si>
  <si>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</si>
  <si>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</si>
  <si>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</si>
  <si>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</si>
  <si>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</si>
  <si>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</si>
  <si>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</si>
  <si>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</si>
  <si>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</si>
  <si>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</si>
  <si>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</si>
  <si>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</si>
  <si>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</si>
  <si>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</si>
  <si>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</si>
  <si>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</si>
  <si>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</si>
  <si>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</si>
  <si>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</si>
  <si>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</si>
  <si>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</si>
  <si>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</si>
  <si>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</si>
  <si>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</si>
  <si>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</si>
  <si>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</si>
  <si>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</si>
  <si>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</si>
  <si>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</si>
  <si>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</si>
  <si>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</si>
  <si>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</si>
  <si>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</si>
  <si>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</si>
  <si>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</si>
  <si>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</si>
  <si>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</si>
  <si>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</si>
  <si>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</si>
  <si>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</si>
  <si>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</si>
  <si>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</si>
  <si>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</si>
  <si>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</si>
  <si>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</si>
  <si>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</si>
  <si>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</si>
  <si>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</si>
  <si>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</si>
  <si>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</si>
  <si>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</si>
  <si>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</si>
  <si>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</si>
  <si>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</si>
  <si>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</si>
  <si>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</si>
  <si>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</si>
  <si>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</si>
  <si>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</si>
  <si>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</si>
  <si>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</si>
  <si>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</si>
  <si>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</si>
  <si>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</si>
  <si>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</si>
  <si>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</si>
  <si>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</si>
  <si>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</si>
  <si>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</si>
  <si>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</si>
  <si>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</si>
  <si>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</si>
  <si>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</si>
  <si>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</si>
  <si>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</si>
  <si>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</si>
  <si>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</si>
  <si>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</si>
  <si>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</si>
  <si>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</si>
  <si>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</si>
  <si>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</si>
  <si>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</si>
  <si>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</si>
  <si>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</si>
  <si>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</si>
  <si>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</si>
  <si>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</si>
  <si>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</si>
  <si>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</si>
  <si>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</si>
  <si>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</si>
  <si>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</si>
  <si>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</si>
  <si>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</si>
  <si>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</si>
  <si>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</si>
  <si>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</si>
  <si>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</si>
  <si>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</si>
  <si>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</si>
  <si>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</si>
  <si>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</si>
  <si>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</si>
  <si>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</si>
  <si>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</si>
  <si>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</si>
  <si>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</si>
  <si>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</si>
  <si>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</si>
  <si>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</si>
  <si>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</si>
  <si>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</si>
  <si>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</si>
  <si>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</si>
  <si>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</si>
  <si>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</si>
  <si>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</si>
  <si>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</si>
  <si>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</si>
  <si>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</si>
  <si>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</si>
  <si>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</si>
  <si>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</si>
  <si>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</si>
  <si>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</si>
  <si>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</si>
  <si>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</si>
  <si>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</si>
  <si>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</si>
  <si>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</si>
  <si>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</si>
  <si>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</si>
  <si>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</si>
  <si>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</si>
  <si>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</si>
  <si>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</si>
  <si>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</si>
  <si>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</si>
  <si>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</si>
  <si>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</si>
  <si>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</si>
  <si>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</si>
  <si>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</si>
  <si>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</si>
  <si>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</si>
  <si>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</si>
  <si>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</si>
  <si>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</si>
  <si>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</si>
  <si>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</si>
  <si>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</si>
  <si>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</si>
  <si>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</si>
  <si>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</si>
  <si>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</si>
  <si>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</si>
  <si>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</si>
  <si>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</si>
  <si>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</si>
  <si>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</si>
  <si>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</si>
  <si>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</si>
  <si>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</si>
  <si>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</si>
  <si>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</si>
  <si>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</si>
  <si>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</si>
  <si>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</si>
  <si>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</si>
  <si>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</si>
  <si>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</si>
  <si>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</si>
  <si>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</si>
  <si>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</si>
  <si>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</si>
  <si>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</si>
  <si>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</si>
  <si>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</si>
  <si>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</si>
  <si>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</si>
  <si>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</si>
  <si>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</si>
  <si>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</si>
  <si>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</si>
  <si>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</si>
  <si>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</si>
  <si>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</si>
  <si>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</si>
  <si>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</si>
  <si>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</si>
  <si>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</si>
  <si>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</si>
  <si>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</si>
  <si>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</si>
  <si>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</si>
  <si>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</si>
  <si>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</si>
  <si>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</si>
  <si>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</si>
  <si>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</si>
  <si>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</si>
  <si>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</si>
  <si>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</si>
  <si>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</si>
  <si>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</si>
  <si>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</si>
  <si>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</si>
  <si>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</si>
  <si>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</si>
  <si>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</si>
  <si>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</si>
  <si>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</si>
  <si>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</si>
  <si>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</si>
  <si>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</si>
  <si>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</si>
  <si>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</si>
  <si>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</si>
  <si>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</si>
  <si>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</si>
  <si>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</si>
  <si>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</si>
  <si>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</si>
  <si>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</si>
  <si>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</si>
  <si>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</si>
  <si>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</si>
  <si>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</si>
  <si>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</si>
  <si>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</si>
  <si>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</si>
  <si>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</si>
  <si>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</si>
  <si>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</si>
  <si>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</si>
  <si>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</si>
  <si>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</si>
  <si>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</si>
  <si>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</si>
  <si>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</si>
  <si>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</si>
  <si>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</si>
  <si>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</si>
  <si>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</si>
  <si>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</si>
  <si>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</si>
  <si>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</si>
  <si>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</si>
  <si>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</si>
  <si>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</si>
  <si>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</si>
  <si>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</si>
  <si>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</si>
  <si>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</si>
  <si>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</si>
  <si>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</si>
  <si>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</si>
  <si>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</si>
  <si>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</si>
  <si>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</si>
  <si>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</si>
  <si>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</si>
  <si>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</si>
  <si>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</si>
  <si>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</si>
  <si>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</si>
  <si>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</si>
  <si>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</si>
  <si>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</si>
  <si>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</si>
  <si>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</si>
  <si>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</si>
  <si>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</si>
  <si>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</si>
  <si>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</si>
  <si>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</si>
  <si>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</si>
  <si>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</si>
  <si>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</si>
  <si>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</si>
  <si>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</si>
  <si>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</si>
  <si>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</si>
  <si>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</si>
  <si>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</si>
  <si>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</si>
  <si>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</si>
  <si>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</si>
  <si>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</si>
  <si>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</si>
  <si>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</si>
  <si>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</si>
  <si>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</si>
  <si>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</si>
  <si>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</si>
  <si>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</si>
  <si>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</si>
  <si>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</si>
  <si>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</si>
  <si>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</si>
  <si>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</si>
  <si>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</si>
  <si>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</si>
  <si>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</si>
  <si>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</si>
  <si>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</si>
  <si>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</si>
  <si>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</si>
  <si>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</si>
  <si>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</si>
  <si>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</si>
  <si>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</si>
  <si>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</si>
  <si>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</si>
  <si>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</si>
  <si>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</si>
  <si>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</si>
  <si>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</si>
  <si>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</si>
  <si>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</si>
  <si>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</si>
  <si>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</si>
  <si>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</si>
  <si>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</si>
  <si>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</si>
  <si>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</si>
  <si>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</si>
  <si>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</si>
  <si>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</si>
  <si>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</si>
  <si>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</si>
  <si>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</si>
  <si>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</si>
  <si>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</si>
  <si>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</si>
  <si>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</si>
  <si>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</si>
  <si>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</si>
  <si>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</si>
  <si>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</si>
  <si>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</si>
  <si>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</si>
  <si>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</si>
  <si>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</si>
  <si>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</si>
  <si>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</si>
  <si>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</si>
  <si>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</si>
  <si>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</si>
  <si>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</si>
  <si>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</si>
  <si>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</si>
  <si>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</si>
  <si>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</si>
  <si>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</si>
  <si>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</si>
  <si>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</si>
  <si>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</si>
  <si>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</si>
  <si>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</si>
  <si>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</si>
  <si>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</si>
  <si>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</si>
  <si>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</si>
  <si>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</si>
  <si>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</si>
  <si>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</si>
  <si>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</si>
  <si>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</si>
  <si>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</si>
  <si>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</si>
  <si>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</si>
  <si>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</si>
  <si>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</si>
  <si>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</si>
  <si>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</si>
  <si>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</si>
  <si>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</si>
  <si>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</si>
  <si>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</si>
  <si>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</si>
  <si>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</si>
  <si>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</si>
  <si>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</si>
  <si>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</si>
  <si>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</si>
  <si>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</si>
  <si>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</si>
  <si>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</si>
  <si>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</si>
  <si>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</si>
  <si>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</si>
  <si>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</si>
  <si>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</si>
  <si>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</si>
  <si>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</si>
  <si>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</si>
  <si>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</si>
  <si>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</si>
  <si>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</si>
  <si>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</si>
  <si>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</si>
  <si>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</si>
  <si>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</si>
  <si>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</si>
  <si>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</si>
  <si>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</si>
  <si>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</si>
  <si>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</si>
  <si>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</si>
  <si>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</si>
  <si>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</si>
  <si>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</si>
  <si>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</si>
  <si>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</si>
  <si>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</si>
  <si>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</si>
  <si>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</si>
  <si>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</si>
  <si>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</si>
  <si>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</si>
  <si>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</si>
  <si>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</si>
  <si>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</si>
  <si>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</si>
  <si>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</si>
  <si>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</si>
  <si>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</si>
  <si>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</si>
  <si>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</si>
  <si>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</si>
  <si>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</si>
  <si>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</si>
  <si>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</si>
  <si>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</si>
  <si>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</si>
  <si>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</si>
  <si>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</si>
  <si>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</si>
  <si>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</si>
  <si>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</si>
  <si>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</si>
  <si>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</si>
  <si>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</si>
  <si>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</si>
  <si>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</si>
  <si>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</si>
  <si>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</si>
  <si>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</si>
  <si>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</si>
  <si>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</si>
  <si>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</si>
  <si>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</si>
  <si>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</si>
  <si>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</si>
  <si>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</si>
  <si>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</si>
  <si>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</si>
  <si>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</si>
  <si>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</si>
  <si>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</si>
  <si>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</si>
  <si>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</si>
  <si>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</si>
  <si>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</si>
  <si>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</si>
  <si>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</si>
  <si>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</si>
  <si>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</si>
  <si>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</si>
  <si>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</si>
  <si>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</si>
  <si>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</si>
  <si>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</si>
  <si>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</si>
  <si>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</si>
  <si>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</si>
  <si>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</si>
  <si>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</si>
  <si>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</si>
  <si>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</si>
  <si>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</si>
  <si>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</si>
  <si>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</si>
  <si>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</si>
  <si>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</si>
  <si>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</si>
  <si>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</si>
  <si>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</si>
  <si>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</si>
  <si>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</si>
  <si>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</si>
  <si>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</si>
  <si>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</si>
  <si>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</si>
  <si>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</si>
  <si>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</si>
  <si>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</si>
  <si>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</si>
  <si>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</si>
  <si>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</si>
  <si>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</si>
  <si>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</si>
  <si>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</si>
  <si>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</si>
  <si>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</si>
  <si>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</si>
  <si>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</si>
  <si>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</si>
  <si>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</si>
  <si>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</si>
  <si>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</si>
  <si>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</si>
  <si>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</si>
  <si>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</si>
  <si>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</si>
  <si>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</si>
  <si>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</si>
  <si>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</si>
  <si>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</si>
  <si>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</si>
  <si>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</si>
  <si>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</si>
  <si>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</si>
  <si>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</si>
  <si>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</si>
  <si>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</si>
  <si>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</si>
  <si>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</si>
  <si>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</si>
  <si>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</si>
  <si>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</si>
  <si>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</si>
  <si>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</si>
  <si>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</si>
  <si>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</si>
  <si>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</si>
  <si>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</si>
  <si>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</si>
  <si>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</si>
  <si>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</si>
  <si>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</si>
  <si>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</si>
  <si>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</si>
  <si>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</si>
  <si>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</si>
  <si>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</si>
  <si>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</si>
  <si>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</si>
  <si>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</si>
  <si>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</si>
  <si>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</si>
  <si>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</si>
  <si>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</si>
  <si>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</si>
  <si>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</si>
  <si>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</si>
  <si>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</si>
  <si>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</si>
  <si>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</si>
  <si>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</si>
  <si>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</si>
  <si>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</si>
  <si>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</si>
  <si>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</si>
  <si>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</si>
  <si>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</si>
  <si>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</si>
  <si>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</si>
  <si>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</si>
  <si>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</si>
  <si>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</si>
  <si>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</si>
  <si>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</si>
  <si>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</si>
  <si>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</si>
  <si>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</si>
  <si>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</si>
  <si>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</si>
  <si>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</si>
  <si>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</si>
  <si>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</si>
  <si>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</si>
  <si>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</si>
  <si>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</si>
  <si>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</si>
  <si>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</si>
  <si>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</si>
  <si>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</si>
  <si>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</si>
  <si>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</si>
  <si>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</si>
  <si>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</si>
  <si>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</si>
  <si>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</si>
  <si>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</si>
  <si>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</si>
  <si>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</si>
  <si>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</si>
  <si>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</si>
  <si>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</si>
  <si>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</si>
  <si>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</si>
  <si>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</si>
  <si>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</si>
  <si>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</si>
  <si>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</si>
  <si>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</si>
  <si>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</si>
  <si>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</si>
  <si>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</si>
  <si>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</si>
  <si>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</si>
  <si>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</si>
  <si>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</si>
  <si>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</si>
  <si>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</si>
  <si>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</si>
  <si>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</si>
  <si>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</si>
  <si>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</si>
  <si>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</si>
  <si>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</si>
  <si>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</si>
  <si>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</si>
  <si>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</si>
  <si>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</si>
  <si>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</si>
  <si>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</si>
  <si>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</si>
  <si>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</si>
  <si>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</si>
  <si>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</si>
  <si>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</si>
  <si>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</si>
  <si>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</si>
  <si>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</si>
  <si>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</si>
  <si>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</si>
  <si>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</si>
  <si>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</si>
  <si>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</si>
  <si>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</si>
  <si>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</si>
  <si>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</si>
  <si>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</si>
  <si>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</si>
  <si>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</si>
  <si>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</si>
  <si>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</si>
  <si>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</si>
  <si>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</si>
  <si>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</si>
  <si>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</si>
  <si>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</si>
  <si>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</si>
  <si>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</si>
  <si>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</si>
  <si>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</si>
  <si>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</si>
  <si>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</si>
  <si>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</si>
  <si>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</si>
  <si>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</si>
  <si>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</si>
  <si>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</si>
  <si>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</si>
  <si>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</si>
  <si>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</si>
  <si>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</si>
  <si>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</si>
  <si>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</si>
  <si>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</si>
  <si>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</si>
  <si>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</si>
  <si>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</si>
  <si>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</si>
  <si>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</si>
  <si>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</si>
  <si>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</si>
  <si>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</si>
  <si>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</si>
  <si>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</si>
  <si>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</si>
  <si>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</si>
  <si>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</si>
  <si>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</si>
  <si>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</si>
  <si>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</si>
  <si>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</si>
  <si>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</si>
  <si>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</si>
  <si>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</si>
  <si>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</si>
  <si>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</si>
  <si>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</si>
  <si>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</si>
  <si>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</si>
  <si>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</si>
  <si>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</si>
  <si>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</si>
  <si>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</si>
  <si>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</si>
  <si>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</si>
  <si>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</si>
  <si>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</si>
  <si>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</si>
  <si>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</si>
  <si>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</si>
  <si>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</si>
  <si>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</si>
  <si>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</si>
  <si>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</si>
  <si>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</si>
  <si>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</si>
  <si>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</si>
  <si>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</si>
  <si>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</si>
  <si>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</si>
  <si>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</si>
  <si>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</si>
  <si>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</si>
  <si>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</si>
  <si>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</si>
  <si>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</si>
  <si>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</si>
  <si>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</si>
  <si>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</si>
  <si>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</si>
  <si>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</si>
  <si>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</si>
  <si>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</si>
  <si>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</si>
  <si>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</si>
  <si>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</si>
  <si>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</si>
  <si>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</si>
  <si>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</si>
  <si>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</si>
  <si>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</si>
  <si>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</si>
  <si>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</si>
  <si>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</si>
  <si>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</si>
  <si>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</si>
  <si>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</si>
  <si>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</si>
  <si>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</si>
  <si>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</si>
  <si>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</si>
  <si>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</si>
  <si>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</si>
  <si>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</si>
  <si>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</si>
  <si>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</si>
  <si>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</si>
  <si>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</si>
  <si>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</si>
  <si>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</si>
  <si>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</si>
  <si>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</si>
  <si>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</si>
  <si>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</si>
  <si>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</si>
  <si>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</si>
  <si>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</si>
  <si>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</si>
  <si>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</si>
  <si>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</si>
  <si>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</si>
  <si>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</si>
  <si>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</si>
  <si>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</si>
  <si>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</si>
  <si>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</si>
  <si>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</si>
  <si>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</si>
  <si>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</si>
  <si>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</si>
  <si>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</si>
  <si>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</si>
  <si>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</si>
  <si>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</si>
  <si>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</si>
  <si>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</si>
  <si>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</si>
  <si>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</si>
  <si>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</si>
  <si>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</si>
  <si>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</si>
  <si>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</si>
  <si>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</si>
  <si>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</si>
  <si>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</si>
  <si>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</si>
  <si>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</si>
  <si>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</si>
  <si>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</si>
  <si>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</si>
  <si>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</si>
  <si>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</si>
  <si>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</si>
  <si>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</si>
  <si>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</si>
  <si>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</si>
  <si>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</si>
  <si>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</si>
  <si>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</si>
  <si>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</si>
  <si>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</si>
  <si>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</si>
  <si>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</si>
  <si>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</si>
  <si>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</si>
  <si>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</si>
  <si>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</si>
  <si>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</si>
  <si>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</si>
  <si>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</si>
  <si>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</si>
  <si>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</si>
  <si>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</si>
  <si>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</si>
  <si>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</si>
  <si>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</si>
  <si>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</si>
  <si>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</si>
  <si>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</si>
  <si>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</si>
  <si>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</si>
  <si>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</si>
  <si>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</si>
  <si>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</si>
  <si>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</si>
  <si>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</si>
  <si>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</si>
  <si>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</si>
  <si>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</si>
  <si>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</si>
  <si>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</si>
  <si>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</si>
  <si>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</si>
  <si>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</si>
  <si>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</si>
  <si>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</si>
  <si>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</si>
  <si>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</si>
  <si>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</si>
  <si>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</si>
  <si>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</si>
  <si>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</si>
  <si>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</si>
  <si>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</si>
  <si>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</si>
  <si>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</si>
  <si>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</si>
  <si>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</si>
  <si>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</si>
  <si>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</si>
  <si>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</si>
  <si>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</si>
  <si>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</si>
  <si>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</si>
  <si>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</si>
  <si>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</si>
  <si>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</si>
  <si>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</si>
  <si>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</si>
  <si>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</si>
  <si>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</si>
  <si>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</si>
  <si>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</si>
  <si>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</si>
  <si>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</si>
  <si>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</si>
  <si>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</si>
  <si>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</si>
  <si>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</si>
  <si>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</si>
  <si>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</si>
  <si>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</si>
  <si>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</si>
  <si>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</si>
  <si>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</si>
  <si>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</si>
  <si>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</si>
  <si>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</si>
  <si>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</si>
  <si>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</si>
  <si>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</si>
  <si>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</si>
  <si>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</si>
  <si>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</si>
  <si>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</si>
  <si>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</si>
  <si>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</si>
  <si>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</si>
  <si>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</si>
  <si>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</si>
  <si>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</si>
  <si>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</si>
  <si>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</si>
  <si>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</si>
  <si>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</si>
  <si>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</si>
  <si>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</si>
  <si>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</si>
  <si>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</si>
  <si>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</si>
  <si>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</si>
  <si>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</si>
  <si>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</si>
  <si>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</si>
  <si>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</si>
  <si>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</si>
  <si>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</si>
  <si>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</si>
  <si>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</si>
  <si>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</si>
  <si>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</si>
  <si>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</si>
  <si>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</si>
  <si>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</si>
  <si>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</si>
  <si>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</si>
  <si>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</si>
  <si>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</si>
  <si>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</si>
  <si>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</si>
  <si>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</si>
  <si>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</si>
  <si>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</si>
  <si>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</si>
  <si>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</si>
  <si>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</si>
  <si>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</si>
  <si>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</si>
  <si>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</si>
  <si>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</si>
  <si>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</si>
  <si>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</si>
  <si>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</si>
  <si>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</si>
  <si>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</si>
  <si>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</si>
  <si>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</si>
  <si>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</si>
  <si>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</si>
  <si>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</si>
  <si>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</si>
  <si>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</si>
  <si>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</si>
  <si>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</si>
  <si>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</si>
  <si>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</si>
  <si>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</si>
  <si>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</si>
  <si>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</si>
  <si>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</si>
  <si>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</si>
  <si>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</si>
  <si>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</si>
  <si>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</si>
  <si>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</si>
  <si>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</si>
  <si>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</si>
  <si>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</si>
  <si>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</si>
  <si>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</si>
  <si>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</si>
  <si>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</si>
  <si>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</si>
  <si>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</si>
  <si>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</si>
  <si>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</si>
  <si>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</si>
  <si>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</si>
  <si>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</si>
  <si>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</si>
  <si>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</si>
  <si>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</si>
  <si>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</si>
  <si>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</si>
  <si>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</si>
  <si>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</si>
  <si>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</si>
  <si>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</si>
  <si>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</si>
  <si>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</si>
  <si>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</si>
  <si>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</si>
  <si>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</si>
  <si>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</si>
  <si>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</si>
  <si>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</si>
  <si>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</si>
  <si>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</si>
  <si>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</si>
  <si>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</si>
  <si>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</si>
  <si>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</si>
  <si>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</si>
  <si>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</si>
  <si>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</si>
  <si>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</si>
  <si>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</si>
  <si>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</si>
  <si>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</si>
  <si>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</si>
  <si>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</si>
  <si>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</si>
  <si>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</si>
  <si>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</si>
  <si>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</si>
  <si>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</si>
  <si>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</si>
  <si>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</si>
  <si>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</si>
  <si>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</si>
  <si>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</si>
  <si>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</si>
  <si>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</si>
  <si>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</si>
  <si>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</si>
  <si>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</si>
  <si>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</si>
  <si>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</si>
  <si>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</si>
  <si>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</si>
  <si>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</si>
  <si>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</si>
  <si>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</si>
  <si>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</si>
  <si>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</si>
  <si>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</si>
  <si>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</si>
  <si>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</si>
  <si>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</si>
  <si>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</si>
  <si>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</si>
  <si>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</si>
  <si>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</si>
  <si>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</si>
  <si>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</si>
  <si>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</si>
  <si>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</si>
  <si>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</si>
  <si>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</si>
  <si>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</si>
  <si>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</si>
  <si>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</si>
  <si>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</si>
  <si>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</si>
  <si>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</si>
  <si>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</si>
  <si>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</si>
  <si>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</si>
  <si>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</si>
  <si>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</si>
  <si>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</si>
  <si>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</si>
  <si>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</si>
  <si>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</si>
  <si>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</si>
  <si>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</si>
  <si>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</si>
  <si>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</si>
  <si>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</si>
  <si>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</si>
  <si>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</si>
  <si>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</si>
  <si>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</si>
  <si>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</si>
  <si>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</si>
  <si>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</si>
  <si>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</si>
  <si>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</si>
  <si>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</si>
  <si>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</si>
  <si>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</si>
  <si>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</si>
  <si>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</si>
  <si>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</si>
  <si>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</si>
  <si>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</si>
  <si>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</si>
  <si>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</si>
  <si>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</si>
  <si>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</si>
  <si>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</si>
  <si>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</si>
  <si>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</si>
  <si>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</si>
  <si>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</si>
  <si>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</si>
  <si>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</si>
  <si>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</si>
  <si>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</si>
  <si>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</si>
  <si>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</si>
  <si>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</si>
  <si>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</si>
  <si>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</si>
  <si>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</si>
  <si>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</si>
  <si>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</si>
  <si>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</si>
  <si>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</si>
  <si>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</si>
  <si>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</si>
  <si>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</si>
  <si>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</si>
  <si>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</si>
  <si>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</si>
  <si>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</si>
  <si>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</si>
  <si>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</si>
  <si>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</si>
  <si>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</si>
  <si>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</si>
  <si>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</si>
  <si>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</si>
  <si>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</si>
  <si>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</si>
  <si>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</si>
  <si>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</si>
  <si>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</si>
  <si>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</si>
  <si>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</si>
  <si>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</si>
  <si>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</si>
  <si>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</si>
  <si>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</si>
  <si>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</si>
  <si>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</si>
  <si>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</si>
  <si>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</si>
  <si>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</si>
  <si>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</si>
  <si>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</si>
  <si>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</si>
  <si>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</si>
  <si>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</si>
  <si>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</si>
  <si>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</si>
  <si>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</si>
  <si>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</si>
  <si>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</si>
  <si>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</si>
  <si>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</si>
  <si>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</si>
  <si>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</si>
  <si>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</si>
  <si>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</si>
  <si>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</si>
  <si>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</si>
  <si>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</si>
  <si>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</si>
  <si>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</si>
  <si>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</si>
  <si>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</si>
  <si>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</si>
  <si>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</si>
  <si>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</si>
  <si>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</si>
  <si>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</si>
  <si>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</si>
  <si>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</si>
  <si>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</si>
  <si>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</si>
  <si>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</si>
  <si>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</si>
  <si>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</si>
  <si>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</si>
  <si>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</si>
  <si>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</si>
  <si>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</si>
  <si>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</si>
  <si>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</si>
  <si>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</si>
  <si>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</si>
  <si>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</si>
  <si>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</si>
  <si>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</si>
  <si>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</si>
  <si>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</si>
  <si>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</si>
  <si>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</si>
  <si>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</si>
  <si>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</si>
  <si>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</si>
  <si>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</si>
  <si>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</si>
  <si>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</si>
  <si>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</si>
  <si>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</si>
  <si>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</si>
  <si>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</si>
  <si>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</si>
  <si>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</si>
  <si>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</si>
  <si>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</si>
  <si>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</si>
  <si>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</si>
  <si>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</si>
  <si>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</si>
  <si>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</si>
  <si>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</si>
  <si>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</si>
  <si>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</si>
  <si>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</si>
  <si>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</si>
  <si>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</si>
  <si>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</si>
  <si>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</si>
  <si>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</si>
  <si>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</si>
  <si>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</si>
  <si>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</si>
  <si>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</si>
  <si>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</si>
  <si>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</si>
  <si>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</si>
  <si>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</si>
  <si>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</si>
  <si>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</si>
  <si>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</si>
  <si>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</si>
  <si>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</si>
  <si>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</si>
  <si>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</si>
  <si>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</si>
  <si>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</si>
  <si>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</si>
  <si>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</si>
  <si>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</si>
  <si>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</si>
  <si>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</si>
  <si>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</si>
  <si>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</si>
  <si>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</si>
  <si>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</si>
  <si>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</si>
  <si>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</si>
  <si>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</si>
  <si>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</si>
  <si>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</si>
  <si>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</si>
  <si>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</si>
  <si>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</si>
  <si>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</si>
  <si>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</si>
  <si>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</si>
  <si>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</si>
  <si>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</si>
  <si>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</si>
  <si>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</si>
  <si>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</si>
  <si>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</si>
  <si>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</si>
  <si>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</si>
  <si>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</si>
  <si>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</si>
  <si>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</si>
  <si>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</si>
  <si>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</si>
  <si>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</si>
  <si>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</si>
  <si>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</si>
  <si>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</si>
  <si>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</si>
  <si>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</si>
  <si>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</si>
  <si>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</si>
  <si>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</si>
  <si>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</si>
  <si>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</si>
  <si>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</si>
  <si>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</si>
  <si>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</si>
  <si>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</si>
  <si>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</si>
  <si>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</si>
  <si>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</si>
  <si>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</si>
  <si>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</si>
  <si>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</si>
  <si>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</si>
  <si>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</si>
  <si>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</si>
  <si>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</si>
  <si>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</si>
  <si>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</si>
  <si>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</si>
  <si>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</si>
  <si>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</si>
  <si>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</si>
  <si>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</si>
  <si>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</si>
  <si>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</si>
  <si>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</si>
  <si>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</si>
  <si>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</si>
  <si>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</si>
  <si>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</si>
  <si>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</si>
  <si>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</si>
  <si>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</si>
  <si>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</si>
  <si>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</si>
  <si>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</si>
  <si>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</si>
  <si>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</si>
  <si>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</si>
  <si>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</si>
  <si>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</si>
  <si>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</si>
  <si>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</si>
  <si>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</si>
  <si>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</si>
  <si>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</si>
  <si>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</si>
  <si>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</si>
  <si>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</si>
  <si>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</si>
  <si>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</si>
  <si>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</si>
  <si>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</si>
  <si>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</si>
  <si>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</si>
  <si>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</si>
  <si>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</si>
  <si>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</si>
  <si>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</si>
  <si>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</si>
  <si>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</si>
  <si>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</si>
  <si>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</si>
  <si>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</si>
  <si>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</si>
  <si>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</si>
  <si>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</si>
  <si>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</si>
  <si>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</si>
  <si>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</si>
  <si>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</si>
  <si>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</si>
  <si>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</si>
  <si>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</si>
  <si>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</si>
  <si>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</si>
  <si>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</si>
  <si>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</si>
  <si>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</si>
  <si>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</si>
  <si>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</si>
  <si>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</si>
  <si>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</si>
  <si>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</si>
  <si>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</si>
  <si>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</si>
  <si>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</si>
  <si>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</si>
  <si>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</si>
  <si>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</si>
  <si>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</si>
  <si>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</si>
  <si>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</si>
  <si>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</si>
  <si>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</si>
  <si>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</si>
  <si>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</si>
  <si>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</si>
  <si>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</si>
  <si>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</si>
  <si>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</si>
  <si>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</si>
  <si>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</si>
  <si>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</si>
  <si>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</si>
  <si>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</si>
  <si>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</si>
  <si>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</si>
  <si>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</si>
  <si>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</si>
  <si>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</si>
  <si>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</si>
  <si>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</si>
  <si>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</si>
  <si>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</si>
  <si>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</si>
  <si>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</si>
  <si>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</si>
  <si>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</si>
  <si>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</si>
  <si>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</si>
  <si>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</si>
  <si>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</si>
  <si>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</si>
  <si>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</si>
  <si>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</si>
  <si>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</si>
  <si>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</si>
  <si>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</si>
  <si>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</si>
  <si>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</si>
  <si>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</si>
  <si>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</si>
  <si>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</si>
  <si>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</si>
  <si>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</si>
  <si>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</si>
  <si>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</si>
  <si>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</si>
  <si>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</si>
  <si>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</si>
  <si>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</si>
  <si>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</si>
  <si>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</si>
  <si>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</si>
  <si>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</si>
  <si>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</si>
  <si>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</si>
  <si>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</si>
  <si>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</si>
  <si>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</si>
  <si>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</si>
  <si>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</si>
  <si>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</si>
  <si>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</si>
  <si>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</si>
  <si>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</si>
  <si>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</si>
  <si>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</si>
  <si>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</si>
  <si>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</si>
  <si>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</si>
  <si>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</si>
  <si>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</si>
  <si>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</si>
  <si>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</si>
  <si>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</si>
  <si>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</si>
  <si>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</si>
  <si>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</si>
  <si>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</si>
  <si>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</si>
  <si>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</si>
  <si>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</si>
  <si>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</si>
  <si>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</si>
  <si>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</si>
  <si>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</si>
  <si>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</si>
  <si>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</si>
  <si>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</si>
  <si>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</si>
  <si>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</si>
  <si>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</si>
  <si>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</si>
  <si>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</si>
  <si>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</si>
  <si>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</si>
  <si>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</si>
  <si>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</si>
  <si>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</si>
  <si>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</si>
  <si>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</si>
  <si>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</si>
  <si>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</si>
  <si>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</si>
  <si>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</si>
  <si>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</si>
  <si>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</si>
  <si>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</si>
  <si>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</si>
  <si>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</si>
  <si>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</si>
  <si>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</si>
  <si>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</si>
  <si>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</si>
  <si>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</si>
  <si>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</si>
  <si>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</si>
  <si>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</si>
  <si>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</si>
  <si>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</si>
  <si>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</si>
  <si>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</si>
  <si>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</si>
  <si>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</si>
  <si>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</si>
  <si>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</si>
  <si>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</si>
  <si>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</si>
  <si>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</si>
  <si>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</si>
  <si>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</si>
  <si>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</si>
  <si>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</si>
  <si>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</si>
  <si>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</si>
  <si>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</si>
  <si>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</si>
  <si>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</si>
  <si>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</si>
  <si>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</si>
  <si>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</si>
  <si>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</si>
  <si>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</si>
  <si>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</si>
  <si>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</si>
  <si>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</si>
  <si>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</si>
  <si>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</si>
  <si>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</si>
  <si>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</si>
  <si>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</si>
  <si>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</si>
  <si>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</si>
  <si>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</si>
  <si>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</si>
  <si>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</si>
  <si>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</si>
  <si>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</si>
  <si>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</si>
  <si>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</si>
  <si>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</si>
  <si>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</si>
  <si>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</si>
  <si>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</si>
  <si>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</si>
  <si>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</si>
  <si>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</si>
  <si>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</si>
  <si>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</si>
  <si>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</si>
  <si>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</si>
  <si>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</si>
  <si>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</si>
  <si>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</si>
  <si>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</si>
  <si>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</si>
  <si>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</si>
  <si>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</si>
  <si>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</si>
  <si>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</si>
  <si>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</si>
  <si>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</si>
  <si>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</si>
  <si>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</si>
  <si>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</si>
  <si>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</si>
  <si>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</si>
  <si>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</si>
  <si>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</si>
  <si>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</si>
  <si>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</si>
  <si>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</si>
  <si>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</si>
  <si>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</si>
  <si>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</si>
  <si>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</si>
  <si>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</si>
  <si>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</si>
  <si>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</si>
  <si>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</si>
  <si>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</si>
  <si>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</si>
  <si>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</si>
  <si>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</si>
  <si>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</si>
  <si>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</si>
  <si>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</si>
  <si>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</si>
  <si>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</si>
  <si>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</si>
  <si>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</si>
  <si>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</si>
  <si>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</si>
  <si>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</si>
  <si>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</si>
  <si>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</si>
  <si>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</si>
  <si>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</si>
  <si>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</si>
  <si>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</si>
  <si>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</si>
  <si>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</si>
  <si>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</si>
  <si>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</si>
  <si>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</si>
  <si>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</si>
  <si>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</si>
  <si>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</si>
  <si>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</si>
  <si>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</si>
  <si>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</si>
  <si>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</si>
  <si>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</si>
  <si>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</si>
  <si>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</si>
  <si>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</si>
  <si>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</si>
  <si>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</si>
  <si>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</si>
  <si>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</si>
  <si>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</si>
  <si>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</si>
  <si>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</si>
  <si>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</si>
  <si>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</si>
  <si>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</si>
  <si>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</si>
  <si>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</si>
  <si>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</si>
  <si>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</si>
  <si>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</si>
  <si>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</si>
  <si>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</si>
  <si>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</si>
  <si>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</si>
  <si>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</si>
  <si>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</si>
  <si>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</si>
  <si>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</si>
  <si>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</si>
  <si>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</si>
  <si>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</si>
  <si>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</si>
  <si>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</si>
  <si>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</si>
  <si>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</si>
  <si>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</si>
  <si>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</si>
  <si>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</si>
  <si>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</si>
  <si>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</si>
  <si>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</si>
  <si>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</si>
  <si>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</si>
  <si>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</si>
  <si>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</si>
  <si>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</si>
  <si>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</si>
  <si>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</si>
  <si>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</si>
  <si>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</si>
  <si>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</si>
  <si>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</si>
  <si>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</si>
  <si>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</si>
  <si>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</si>
  <si>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</si>
  <si>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</si>
  <si>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</si>
  <si>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</si>
  <si>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</si>
  <si>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</si>
  <si>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</si>
  <si>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</si>
  <si>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</si>
  <si>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</si>
  <si>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</si>
  <si>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</si>
  <si>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</si>
  <si>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</si>
  <si>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</si>
  <si>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</si>
  <si>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</si>
  <si>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</si>
  <si>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</si>
  <si>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</si>
  <si>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</si>
  <si>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</si>
  <si>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</si>
  <si>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</si>
  <si>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</si>
  <si>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</si>
  <si>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</si>
  <si>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</si>
  <si>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</si>
  <si>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</si>
  <si>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</si>
  <si>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</si>
  <si>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</si>
  <si>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</si>
  <si>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</si>
  <si>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</si>
  <si>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</si>
  <si>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</si>
  <si>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</si>
  <si>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</si>
  <si>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</si>
  <si>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</si>
  <si>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</si>
  <si>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</si>
  <si>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</si>
  <si>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</si>
  <si>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</si>
  <si>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</si>
  <si>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</si>
  <si>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</si>
  <si>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</si>
  <si>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</si>
  <si>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</si>
  <si>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</si>
  <si>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</si>
  <si>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</si>
  <si>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</si>
  <si>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</si>
  <si>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</si>
  <si>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</si>
  <si>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</si>
  <si>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</si>
  <si>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</si>
  <si>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</si>
  <si>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</si>
  <si>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</si>
  <si>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</si>
  <si>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</si>
  <si>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</si>
  <si>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</si>
  <si>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</si>
  <si>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</si>
  <si>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</si>
  <si>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</si>
  <si>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</si>
  <si>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</si>
  <si>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</si>
  <si>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</si>
  <si>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</si>
  <si>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</si>
  <si>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</si>
  <si>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</si>
  <si>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</si>
  <si>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</si>
  <si>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</si>
  <si>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</si>
  <si>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</si>
  <si>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</si>
  <si>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</si>
  <si>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</si>
  <si>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</si>
  <si>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</si>
  <si>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</si>
  <si>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</si>
  <si>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</si>
  <si>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</si>
  <si>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</si>
  <si>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</si>
  <si>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</si>
  <si>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</si>
  <si>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</si>
  <si>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</si>
  <si>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</si>
  <si>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</si>
  <si>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</si>
  <si>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</si>
  <si>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</si>
  <si>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</si>
  <si>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</si>
  <si>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</si>
  <si>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</si>
  <si>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</si>
  <si>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</si>
  <si>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</si>
  <si>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</si>
  <si>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</si>
  <si>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</si>
  <si>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</si>
  <si>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</si>
  <si>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</si>
  <si>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</si>
  <si>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</si>
  <si>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</si>
  <si>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</si>
  <si>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</si>
  <si>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</si>
  <si>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</si>
  <si>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</si>
  <si>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</si>
  <si>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</si>
  <si>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</si>
  <si>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</si>
  <si>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</si>
  <si>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</si>
  <si>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</si>
  <si>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</si>
  <si>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</si>
  <si>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</si>
  <si>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</si>
  <si>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</si>
  <si>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</si>
  <si>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</si>
  <si>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</si>
  <si>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</si>
  <si>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</si>
  <si>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</si>
  <si>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</si>
  <si>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</si>
  <si>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</si>
  <si>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</si>
  <si>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</si>
  <si>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</si>
  <si>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</si>
  <si>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</si>
  <si>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</si>
  <si>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</si>
  <si>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</si>
  <si>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</si>
  <si>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</si>
  <si>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</si>
  <si>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</si>
  <si>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</si>
  <si>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</si>
  <si>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</si>
  <si>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</si>
  <si>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</si>
  <si>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</si>
  <si>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</si>
  <si>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</si>
  <si>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</si>
  <si>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</si>
  <si>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</si>
  <si>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</si>
  <si>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</si>
  <si>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</si>
  <si>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</si>
  <si>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</si>
  <si>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</si>
  <si>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</si>
  <si>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</si>
  <si>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</si>
  <si>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</si>
  <si>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</si>
  <si>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</si>
  <si>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</si>
  <si>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</si>
  <si>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</si>
  <si>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</si>
  <si>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</si>
  <si>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</si>
  <si>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</si>
  <si>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</si>
  <si>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</si>
  <si>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</si>
  <si>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</si>
  <si>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</si>
  <si>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</si>
  <si>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</si>
  <si>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</si>
  <si>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</si>
  <si>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</si>
  <si>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</si>
  <si>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</si>
  <si>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</si>
  <si>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</si>
  <si>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</si>
  <si>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</si>
  <si>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</si>
  <si>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</si>
  <si>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</si>
  <si>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</si>
  <si>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</si>
  <si>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</si>
  <si>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</si>
  <si>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</si>
  <si>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</si>
  <si>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</si>
  <si>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</si>
  <si>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</si>
  <si>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</si>
  <si>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</si>
  <si>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</si>
  <si>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</si>
  <si>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</si>
  <si>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</si>
  <si>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</si>
  <si>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</si>
  <si>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</si>
  <si>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</si>
  <si>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</si>
  <si>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</si>
  <si>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</si>
  <si>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</si>
  <si>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</si>
  <si>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</si>
  <si>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</si>
  <si>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</si>
  <si>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</si>
  <si>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</si>
  <si>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</si>
  <si>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</si>
  <si>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</si>
  <si>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</si>
  <si>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</si>
  <si>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</si>
  <si>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</si>
  <si>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</si>
  <si>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</si>
  <si>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</si>
  <si>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</si>
  <si>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</si>
  <si>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</si>
  <si>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</si>
  <si>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</si>
  <si>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</si>
  <si>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</si>
  <si>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</si>
  <si>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</si>
  <si>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</si>
  <si>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</si>
  <si>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</si>
  <si>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</si>
  <si>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</si>
  <si>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</si>
  <si>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</si>
  <si>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</si>
  <si>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</si>
  <si>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</si>
  <si>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</si>
  <si>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</si>
  <si>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</si>
  <si>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</si>
  <si>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</si>
  <si>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</si>
  <si>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</si>
  <si>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</si>
  <si>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</si>
  <si>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</si>
  <si>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</si>
  <si>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</si>
  <si>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</si>
  <si>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</si>
  <si>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</si>
  <si>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</si>
  <si>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</si>
  <si>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</si>
  <si>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</si>
  <si>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</si>
  <si>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</si>
  <si>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</si>
  <si>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</si>
  <si>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</si>
  <si>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</si>
  <si>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</si>
  <si>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</si>
  <si>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</si>
  <si>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</si>
  <si>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</si>
  <si>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</si>
  <si>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</si>
  <si>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</si>
  <si>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</si>
  <si>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</si>
  <si>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</si>
  <si>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</si>
  <si>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</si>
  <si>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</si>
  <si>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</si>
  <si>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</si>
  <si>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</si>
  <si>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</si>
  <si>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</si>
  <si>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</si>
  <si>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</si>
  <si>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</si>
  <si>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</si>
  <si>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</si>
  <si>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</si>
  <si>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</si>
  <si>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</si>
  <si>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</si>
  <si>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</si>
  <si>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</si>
  <si>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</si>
  <si>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</si>
  <si>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</si>
  <si>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</si>
  <si>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</si>
  <si>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</si>
  <si>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</si>
  <si>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</si>
  <si>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</si>
  <si>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</si>
  <si>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</si>
  <si>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</si>
  <si>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</si>
  <si>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</si>
  <si>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</si>
  <si>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</si>
  <si>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</si>
  <si>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</si>
  <si>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</si>
  <si>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</si>
  <si>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</si>
  <si>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</si>
  <si>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</si>
  <si>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</si>
  <si>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</si>
  <si>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</si>
  <si>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</si>
  <si>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</si>
  <si>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</si>
  <si>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</si>
  <si>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</si>
  <si>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</si>
  <si>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</si>
  <si>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</si>
  <si>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</si>
  <si>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</si>
  <si>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</si>
  <si>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</si>
  <si>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</si>
  <si>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</si>
  <si>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</si>
  <si>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</si>
  <si>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</si>
  <si>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</si>
  <si>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</si>
  <si>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</si>
  <si>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</si>
  <si>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</si>
  <si>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</si>
  <si>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</si>
  <si>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</si>
  <si>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</si>
  <si>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</si>
  <si>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</si>
  <si>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</si>
  <si>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</si>
  <si>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</si>
  <si>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</si>
  <si>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</si>
  <si>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</si>
  <si>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</si>
  <si>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</si>
  <si>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</si>
  <si>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</si>
  <si>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</si>
  <si>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</si>
  <si>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</si>
  <si>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</si>
  <si>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</si>
  <si>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</si>
  <si>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</si>
  <si>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</si>
  <si>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</si>
  <si>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</si>
  <si>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</si>
  <si>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</si>
  <si>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</si>
  <si>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</si>
  <si>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</si>
  <si>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</si>
  <si>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</si>
  <si>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</si>
  <si>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</si>
  <si>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</si>
  <si>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</si>
  <si>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</si>
  <si>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</si>
  <si>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</si>
  <si>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</si>
  <si>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</si>
  <si>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</si>
  <si>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</si>
  <si>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</si>
  <si>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</si>
  <si>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</si>
  <si>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</si>
  <si>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</si>
  <si>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</si>
  <si>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</si>
  <si>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</si>
  <si>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</si>
  <si>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</si>
  <si>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</si>
  <si>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</si>
  <si>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</si>
  <si>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</si>
  <si>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</si>
  <si>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</si>
  <si>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</si>
  <si>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</si>
  <si>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</si>
  <si>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</si>
  <si>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</si>
  <si>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</si>
  <si>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</si>
  <si>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</si>
  <si>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</si>
  <si>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</si>
  <si>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</si>
  <si>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</si>
  <si>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</si>
  <si>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</si>
  <si>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</si>
  <si>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</si>
  <si>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</si>
  <si>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</si>
  <si>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</si>
  <si>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</si>
  <si>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</si>
  <si>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</si>
  <si>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</si>
  <si>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</si>
  <si>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</si>
  <si>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</si>
  <si>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</si>
  <si>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</si>
  <si>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</si>
  <si>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</si>
  <si>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</si>
  <si>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</si>
  <si>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</si>
  <si>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</si>
  <si>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</si>
  <si>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</si>
  <si>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</si>
  <si>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</si>
  <si>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</si>
  <si>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</si>
  <si>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</si>
  <si>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</si>
  <si>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</si>
  <si>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</si>
  <si>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</si>
  <si>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</si>
  <si>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</si>
  <si>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</si>
  <si>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</si>
  <si>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</si>
  <si>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</si>
  <si>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</si>
  <si>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</si>
  <si>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</si>
  <si>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</si>
  <si>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</si>
  <si>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</si>
  <si>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</si>
  <si>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</si>
  <si>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</si>
  <si>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</si>
  <si>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</si>
  <si>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</si>
  <si>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</si>
  <si>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</si>
  <si>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</si>
  <si>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</si>
  <si>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</si>
  <si>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</si>
  <si>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</si>
  <si>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</si>
  <si>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</si>
  <si>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</si>
  <si>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</si>
  <si>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</si>
  <si>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</si>
  <si>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</si>
  <si>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</si>
  <si>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</si>
  <si>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</si>
  <si>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</si>
  <si>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</si>
  <si>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</si>
  <si>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</si>
  <si>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</si>
  <si>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</si>
  <si>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</si>
  <si>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</si>
  <si>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</si>
  <si>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</si>
  <si>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</si>
  <si>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</si>
  <si>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</si>
  <si>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</si>
  <si>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</si>
  <si>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</si>
  <si>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</si>
  <si>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</si>
  <si>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</si>
  <si>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</si>
  <si>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</si>
  <si>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</si>
  <si>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</si>
  <si>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</si>
  <si>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</si>
  <si>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</si>
  <si>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</si>
  <si>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</si>
  <si>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</si>
  <si>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</si>
  <si>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</si>
  <si>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</si>
  <si>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</si>
  <si>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</si>
  <si>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</si>
  <si>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</si>
  <si>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</si>
  <si>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</si>
  <si>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</si>
  <si>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</si>
  <si>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</si>
  <si>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</si>
  <si>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</si>
  <si>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</si>
  <si>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</si>
  <si>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</si>
  <si>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</si>
  <si>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</si>
  <si>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</si>
  <si>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</si>
  <si>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</si>
  <si>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</si>
  <si>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</si>
  <si>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</si>
  <si>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</si>
  <si>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</si>
  <si>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</si>
  <si>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</si>
  <si>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</si>
  <si>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</si>
  <si>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</si>
  <si>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</si>
  <si>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</si>
  <si>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</si>
  <si>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</si>
  <si>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</si>
  <si>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</si>
  <si>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</si>
  <si>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</si>
  <si>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</si>
  <si>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</si>
  <si>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</si>
  <si>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</si>
  <si>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</si>
  <si>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</si>
  <si>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</si>
  <si>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</si>
  <si>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</si>
  <si>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</si>
  <si>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</si>
  <si>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</si>
  <si>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</si>
  <si>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</si>
  <si>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</si>
  <si>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</si>
  <si>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</si>
  <si>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</si>
  <si>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</si>
  <si>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</si>
  <si>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</si>
  <si>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</si>
  <si>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</si>
  <si>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</si>
  <si>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</si>
  <si>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</si>
  <si>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</si>
  <si>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</si>
  <si>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</si>
  <si>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</si>
  <si>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</si>
  <si>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</si>
  <si>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</si>
  <si>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</si>
  <si>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</si>
  <si>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</si>
  <si>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</si>
  <si>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</si>
  <si>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</si>
  <si>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</si>
  <si>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</si>
  <si>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</si>
  <si>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</si>
  <si>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</si>
  <si>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</si>
  <si>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</si>
  <si>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</si>
  <si>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</si>
  <si>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</si>
  <si>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</si>
  <si>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</si>
  <si>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</si>
  <si>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</si>
  <si>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</si>
  <si>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</si>
  <si>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</si>
  <si>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</si>
  <si>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</si>
  <si>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</si>
  <si>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</si>
  <si>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</si>
  <si>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</si>
  <si>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</si>
  <si>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</si>
  <si>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</si>
  <si>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</si>
  <si>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</si>
  <si>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</si>
  <si>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</si>
  <si>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</si>
  <si>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</si>
  <si>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</si>
  <si>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</si>
  <si>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</si>
  <si>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</si>
  <si>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</si>
  <si>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</si>
  <si>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</si>
  <si>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</si>
  <si>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</si>
  <si>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</si>
  <si>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</si>
  <si>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</si>
  <si>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</si>
  <si>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</si>
  <si>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</si>
  <si>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</si>
  <si>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</si>
  <si>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</si>
  <si>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</si>
  <si>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</si>
  <si>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</si>
  <si>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</si>
  <si>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</si>
  <si>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</si>
  <si>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</si>
  <si>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</si>
  <si>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</si>
  <si>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</si>
  <si>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</si>
  <si>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</si>
  <si>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</si>
  <si>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</si>
  <si>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</si>
  <si>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</si>
  <si>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</si>
  <si>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</si>
  <si>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</si>
  <si>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</si>
  <si>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</si>
  <si>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</si>
  <si>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</si>
  <si>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</si>
  <si>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</si>
  <si>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</si>
  <si>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</si>
  <si>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</si>
  <si>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</si>
  <si>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</si>
  <si>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</si>
  <si>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</si>
  <si>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</si>
  <si>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</si>
  <si>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</si>
  <si>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</si>
  <si>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</si>
  <si>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</si>
  <si>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</si>
  <si>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</si>
  <si>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</si>
  <si>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</si>
  <si>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</si>
  <si>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</si>
  <si>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</si>
  <si>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</si>
  <si>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</si>
  <si>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</si>
  <si>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</si>
  <si>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</si>
  <si>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</si>
  <si>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</si>
  <si>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</si>
  <si>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</si>
  <si>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</si>
  <si>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</si>
  <si>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</si>
  <si>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</si>
  <si>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</si>
  <si>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</si>
  <si>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</si>
  <si>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</si>
  <si>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</si>
  <si>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</si>
  <si>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</si>
  <si>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</si>
  <si>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</si>
  <si>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</si>
  <si>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</si>
  <si>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</si>
  <si>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</si>
  <si>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</si>
  <si>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</si>
  <si>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</si>
  <si>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</si>
  <si>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</si>
  <si>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</si>
  <si>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</si>
  <si>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</si>
  <si>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</si>
  <si>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</si>
  <si>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</si>
  <si>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</si>
  <si>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</si>
  <si>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</si>
  <si>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</si>
  <si>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</si>
  <si>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</si>
  <si>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</si>
  <si>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</si>
  <si>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</si>
  <si>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</si>
  <si>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</si>
  <si>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</si>
  <si>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</si>
  <si>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</si>
  <si>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</si>
  <si>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</si>
  <si>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</si>
  <si>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</si>
  <si>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</si>
  <si>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</si>
  <si>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</si>
  <si>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</si>
  <si>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</si>
  <si>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</si>
  <si>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</si>
  <si>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</si>
  <si>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</si>
  <si>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</si>
  <si>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</si>
  <si>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</si>
  <si>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</si>
  <si>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</si>
  <si>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</si>
  <si>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</si>
  <si>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</si>
  <si>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</si>
  <si>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</si>
  <si>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</si>
  <si>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</si>
  <si>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</si>
  <si>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</si>
  <si>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</si>
  <si>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</si>
  <si>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</si>
  <si>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</si>
  <si>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</si>
  <si>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</si>
  <si>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</si>
  <si>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</si>
  <si>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</si>
  <si>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</si>
  <si>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</si>
  <si>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</si>
  <si>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</si>
  <si>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</si>
  <si>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</si>
  <si>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</si>
  <si>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</si>
  <si>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</si>
  <si>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</si>
  <si>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</si>
  <si>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</si>
  <si>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</si>
  <si>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</si>
  <si>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</si>
  <si>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</si>
  <si>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</si>
  <si>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</si>
  <si>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</si>
  <si>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</si>
  <si>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</si>
  <si>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</si>
  <si>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</si>
  <si>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</si>
  <si>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</si>
  <si>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</si>
  <si>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</si>
  <si>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</si>
  <si>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</si>
  <si>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</si>
  <si>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</si>
  <si>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</si>
  <si>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</si>
  <si>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</si>
  <si>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</si>
  <si>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</si>
  <si>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</si>
  <si>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</si>
  <si>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</si>
  <si>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</si>
  <si>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</si>
  <si>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</si>
  <si>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</si>
  <si>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</si>
  <si>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</si>
  <si>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</si>
  <si>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</si>
  <si>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</si>
  <si>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</si>
  <si>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</si>
  <si>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</si>
  <si>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</si>
  <si>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</si>
  <si>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</si>
  <si>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</si>
  <si>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</si>
  <si>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</si>
  <si>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</si>
  <si>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</si>
  <si>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</si>
  <si>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</si>
  <si>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</si>
  <si>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</si>
  <si>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</si>
  <si>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</si>
  <si>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</si>
  <si>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</si>
  <si>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</si>
  <si>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</si>
  <si>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</si>
  <si>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</si>
  <si>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</si>
  <si>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</si>
  <si>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</si>
  <si>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</si>
  <si>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</si>
  <si>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</si>
  <si>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</si>
  <si>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</si>
  <si>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</si>
  <si>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</si>
  <si>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</si>
  <si>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</si>
  <si>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</si>
  <si>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</si>
  <si>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</si>
  <si>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</si>
  <si>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</si>
  <si>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</si>
  <si>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</si>
  <si>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</si>
  <si>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</si>
  <si>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</si>
  <si>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</si>
  <si>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</si>
  <si>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</si>
  <si>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</si>
  <si>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</si>
  <si>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</si>
  <si>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</si>
  <si>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</si>
  <si>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</si>
  <si>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</si>
  <si>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</si>
  <si>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</si>
  <si>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</si>
  <si>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</si>
  <si>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</si>
  <si>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</si>
  <si>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</si>
  <si>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</si>
  <si>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</si>
  <si>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</si>
  <si>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</si>
  <si>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</si>
  <si>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</si>
  <si>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</si>
  <si>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</si>
  <si>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</si>
  <si>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</si>
  <si>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</si>
  <si>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</si>
  <si>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</si>
  <si>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</si>
  <si>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</si>
  <si>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</si>
  <si>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</si>
  <si>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</si>
  <si>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</si>
  <si>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</si>
  <si>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</si>
  <si>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</si>
  <si>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</si>
  <si>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</si>
  <si>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</si>
  <si>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</si>
  <si>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</si>
  <si>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</si>
  <si>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</si>
  <si>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</si>
  <si>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</si>
  <si>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</si>
  <si>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</si>
  <si>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</si>
  <si>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</si>
  <si>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</si>
  <si>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</si>
  <si>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</si>
  <si>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</si>
  <si>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</si>
  <si>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</si>
  <si>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</si>
  <si>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</si>
  <si>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</si>
  <si>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</si>
  <si>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</si>
  <si>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</si>
  <si>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</si>
  <si>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</si>
  <si>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</si>
  <si>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</si>
  <si>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</si>
  <si>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</si>
  <si>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</si>
  <si>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</si>
  <si>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</si>
  <si>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</si>
  <si>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</si>
  <si>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</si>
  <si>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</si>
  <si>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</si>
  <si>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</si>
  <si>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</si>
  <si>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</si>
  <si>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</si>
  <si>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</si>
  <si>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</si>
  <si>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</si>
  <si>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</si>
  <si>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</si>
  <si>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</si>
  <si>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</si>
  <si>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</si>
  <si>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</si>
  <si>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</si>
  <si>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</si>
  <si>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</si>
  <si>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</si>
  <si>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</si>
  <si>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</si>
  <si>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</si>
  <si>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</si>
  <si>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</si>
  <si>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</si>
  <si>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</si>
  <si>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</si>
  <si>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</si>
  <si>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</si>
  <si>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</si>
  <si>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</si>
  <si>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</si>
  <si>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</si>
  <si>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</si>
  <si>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</si>
  <si>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</si>
  <si>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</si>
  <si>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</si>
  <si>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</si>
  <si>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</si>
  <si>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</si>
  <si>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</si>
  <si>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</si>
  <si>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</si>
  <si>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</si>
  <si>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</si>
  <si>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</si>
  <si>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</si>
  <si>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</si>
  <si>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</si>
  <si>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</si>
  <si>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</si>
  <si>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</si>
  <si>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</si>
  <si>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</si>
  <si>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</si>
  <si>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</si>
  <si>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</si>
  <si>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</si>
  <si>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</si>
  <si>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</si>
  <si>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</si>
  <si>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</si>
  <si>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</si>
  <si>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</si>
  <si>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</si>
  <si>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</si>
  <si>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</si>
  <si>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</si>
  <si>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</si>
  <si>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</si>
  <si>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</si>
  <si>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</si>
  <si>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</si>
  <si>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</si>
  <si>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</si>
  <si>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</si>
  <si>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</si>
  <si>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</si>
  <si>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</si>
  <si>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</si>
  <si>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</si>
  <si>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</si>
  <si>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</si>
  <si>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</si>
  <si>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</si>
  <si>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</si>
  <si>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</si>
  <si>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</si>
  <si>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</si>
  <si>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</si>
  <si>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</si>
  <si>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</si>
  <si>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</si>
  <si>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</si>
  <si>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</si>
  <si>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</si>
  <si>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</si>
  <si>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</si>
  <si>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</si>
  <si>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</si>
  <si>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</si>
  <si>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</si>
  <si>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</si>
  <si>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</si>
  <si>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</si>
  <si>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</si>
  <si>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</si>
  <si>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</si>
  <si>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</si>
  <si>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</si>
  <si>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</si>
  <si>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</si>
  <si>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</si>
  <si>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</si>
  <si>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</si>
  <si>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</si>
  <si>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</si>
  <si>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</si>
  <si>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</si>
  <si>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</si>
  <si>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</si>
  <si>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</si>
  <si>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</si>
  <si>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</si>
  <si>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</si>
  <si>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</si>
  <si>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</si>
  <si>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</si>
  <si>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</si>
  <si>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</si>
  <si>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</si>
  <si>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</si>
  <si>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</si>
  <si>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</si>
  <si>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</si>
  <si>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</si>
  <si>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</si>
  <si>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</si>
  <si>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</si>
  <si>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</si>
  <si>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</si>
  <si>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</si>
  <si>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</si>
  <si>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</si>
  <si>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</si>
  <si>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</si>
  <si>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</si>
  <si>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</si>
  <si>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</si>
  <si>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</si>
  <si>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</si>
  <si>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</si>
  <si>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</si>
  <si>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</si>
  <si>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</si>
  <si>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</si>
  <si>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</si>
  <si>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</si>
  <si>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</si>
  <si>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</si>
  <si>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</si>
  <si>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</si>
  <si>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</si>
  <si>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</si>
  <si>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</si>
  <si>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</si>
  <si>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</si>
  <si>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</si>
  <si>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</si>
  <si>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</si>
  <si>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</si>
  <si>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</si>
  <si>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</si>
  <si>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</si>
  <si>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</si>
  <si>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</si>
  <si>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</si>
  <si>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</si>
  <si>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</si>
  <si>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</si>
  <si>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</si>
  <si>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</si>
  <si>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</si>
  <si>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</si>
  <si>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</si>
  <si>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</si>
  <si>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</si>
  <si>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</si>
  <si>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</si>
  <si>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</si>
  <si>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</si>
  <si>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</si>
  <si>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</si>
  <si>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</si>
  <si>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</si>
  <si>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</si>
  <si>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</si>
  <si>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</si>
  <si>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</si>
  <si>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</si>
  <si>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</si>
  <si>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</si>
  <si>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</si>
  <si>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</si>
  <si>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</si>
  <si>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</si>
  <si>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</si>
  <si>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</si>
  <si>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</si>
  <si>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</si>
  <si>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</si>
  <si>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</si>
  <si>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</si>
  <si>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</si>
  <si>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</si>
  <si>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</si>
  <si>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</si>
  <si>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</si>
  <si>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</si>
  <si>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</si>
  <si>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</si>
  <si>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</si>
  <si>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</si>
  <si>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</si>
  <si>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</si>
  <si>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</si>
  <si>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</si>
  <si>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</si>
  <si>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</si>
  <si>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</si>
  <si>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</si>
  <si>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</si>
  <si>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</si>
  <si>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</si>
  <si>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</si>
  <si>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</si>
  <si>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</si>
  <si>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</si>
  <si>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</si>
  <si>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</si>
  <si>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</si>
  <si>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</si>
  <si>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</si>
  <si>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</si>
  <si>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</si>
  <si>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</si>
  <si>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</si>
  <si>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</si>
  <si>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</si>
  <si>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</si>
  <si>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</si>
  <si>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</si>
  <si>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</si>
  <si>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</si>
  <si>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</si>
  <si>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</si>
  <si>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</si>
  <si>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</si>
  <si>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</si>
  <si>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</si>
  <si>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</si>
  <si>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</si>
  <si>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</si>
  <si>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</si>
  <si>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</si>
  <si>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</si>
  <si>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</si>
  <si>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</si>
  <si>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</si>
  <si>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</si>
  <si>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</si>
  <si>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</si>
  <si>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</si>
  <si>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</si>
  <si>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</si>
  <si>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</si>
  <si>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</si>
  <si>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</si>
  <si>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</si>
  <si>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</si>
  <si>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</si>
  <si>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</si>
  <si>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</si>
  <si>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</si>
  <si>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</si>
  <si>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</si>
  <si>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</si>
  <si>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</si>
  <si>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</si>
  <si>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</si>
  <si>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</si>
  <si>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</si>
  <si>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</si>
  <si>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</si>
  <si>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</si>
  <si>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</si>
  <si>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</si>
  <si>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</si>
  <si>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</si>
  <si>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</si>
  <si>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</si>
  <si>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</si>
  <si>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</si>
  <si>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</si>
  <si>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</si>
  <si>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</si>
  <si>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</si>
  <si>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</si>
  <si>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</si>
  <si>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</si>
  <si>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</si>
  <si>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</si>
  <si>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</si>
  <si>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</si>
  <si>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</si>
  <si>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</si>
  <si>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</si>
  <si>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</si>
  <si>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</si>
  <si>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</si>
  <si>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</si>
  <si>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</si>
  <si>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</si>
  <si>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</si>
  <si>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</si>
  <si>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</si>
  <si>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</si>
  <si>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</si>
  <si>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</si>
  <si>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</si>
  <si>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</si>
  <si>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</si>
  <si>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</si>
  <si>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</si>
  <si>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</si>
  <si>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</si>
  <si>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</si>
  <si>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</si>
  <si>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</si>
  <si>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</si>
  <si>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</si>
  <si>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</si>
  <si>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</si>
  <si>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</si>
  <si>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</si>
  <si>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</si>
  <si>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</si>
  <si>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</si>
  <si>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</si>
  <si>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</si>
  <si>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</si>
  <si>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</si>
  <si>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</si>
  <si>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</si>
  <si>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</si>
  <si>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</si>
  <si>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</si>
  <si>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</si>
  <si>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</si>
  <si>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</si>
  <si>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</si>
  <si>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</si>
  <si>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</si>
  <si>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</si>
  <si>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</si>
  <si>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</si>
  <si>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</si>
  <si>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</si>
  <si>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</si>
  <si>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</si>
  <si>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</si>
  <si>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</si>
  <si>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</si>
  <si>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</si>
  <si>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</si>
  <si>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</si>
  <si>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</si>
  <si>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</si>
  <si>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</si>
  <si>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</si>
  <si>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</si>
  <si>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</si>
  <si>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</si>
  <si>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</si>
  <si>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</si>
  <si>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</si>
  <si>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</si>
  <si>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</si>
  <si>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</si>
  <si>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</si>
  <si>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</si>
  <si>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</si>
  <si>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</si>
  <si>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</si>
  <si>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</si>
  <si>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</si>
  <si>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</si>
  <si>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</si>
  <si>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</si>
  <si>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</si>
  <si>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</si>
  <si>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</si>
  <si>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</si>
  <si>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</si>
  <si>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</si>
  <si>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</si>
  <si>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</si>
  <si>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</si>
  <si>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</si>
  <si>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</si>
  <si>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</si>
  <si>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</si>
  <si>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</si>
  <si>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</si>
  <si>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</si>
  <si>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</si>
  <si>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</si>
  <si>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</si>
  <si>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</si>
  <si>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</si>
  <si>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</si>
  <si>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</si>
  <si>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</si>
  <si>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</si>
  <si>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</si>
  <si>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</si>
  <si>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</si>
  <si>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</si>
  <si>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</si>
  <si>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</si>
  <si>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</si>
  <si>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</si>
  <si>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</si>
  <si>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</si>
  <si>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</si>
  <si>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</si>
  <si>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</si>
  <si>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</si>
  <si>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</si>
  <si>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</si>
  <si>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</si>
  <si>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</si>
  <si>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</si>
  <si>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</si>
  <si>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</si>
  <si>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</si>
  <si>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</si>
  <si>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</si>
  <si>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</si>
  <si>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</si>
  <si>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</si>
  <si>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</si>
  <si>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</si>
  <si>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</si>
  <si>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</si>
  <si>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</si>
  <si>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</si>
  <si>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</si>
  <si>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</si>
  <si>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</si>
  <si>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</si>
  <si>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</si>
  <si>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</si>
  <si>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</si>
  <si>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</si>
  <si>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</si>
  <si>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</si>
  <si>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</si>
  <si>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</si>
  <si>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</si>
  <si>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</si>
  <si>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</si>
  <si>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</si>
  <si>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</si>
  <si>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</si>
  <si>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</si>
  <si>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</si>
  <si>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</si>
  <si>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</si>
  <si>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</si>
  <si>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</si>
  <si>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</si>
  <si>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</si>
  <si>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</si>
  <si>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</si>
  <si>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</si>
  <si>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</si>
  <si>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</si>
  <si>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</si>
  <si>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</si>
  <si>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</si>
  <si>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</si>
  <si>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</si>
  <si>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</si>
  <si>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</si>
  <si>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</si>
  <si>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</si>
  <si>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</si>
  <si>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</si>
  <si>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</si>
  <si>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</si>
  <si>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</si>
  <si>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</si>
  <si>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</si>
  <si>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</si>
  <si>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</si>
  <si>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</si>
  <si>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</si>
  <si>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</si>
  <si>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</si>
  <si>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</si>
  <si>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</si>
  <si>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</si>
  <si>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</si>
  <si>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</si>
  <si>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</si>
  <si>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</si>
  <si>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</si>
  <si>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</si>
  <si>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</si>
  <si>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</si>
  <si>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</si>
  <si>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</si>
  <si>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</si>
  <si>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</si>
  <si>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</si>
  <si>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</si>
  <si>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</si>
  <si>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</si>
  <si>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</si>
  <si>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</si>
  <si>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</si>
  <si>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</si>
  <si>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</si>
  <si>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</si>
  <si>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</si>
  <si>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</si>
  <si>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</si>
  <si>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</si>
  <si>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</si>
  <si>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</si>
  <si>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</si>
  <si>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</si>
  <si>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</si>
  <si>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</si>
  <si>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</si>
  <si>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</si>
  <si>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</si>
  <si>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</si>
  <si>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</si>
  <si>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</si>
  <si>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</si>
  <si>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</si>
  <si>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</si>
  <si>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</si>
  <si>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</si>
  <si>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</si>
  <si>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</si>
  <si>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</si>
  <si>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</si>
  <si>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</si>
  <si>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</si>
  <si>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</si>
  <si>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</si>
  <si>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</si>
  <si>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</si>
  <si>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</si>
  <si>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</si>
  <si>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</si>
  <si>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</si>
  <si>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</si>
  <si>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</si>
  <si>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</si>
  <si>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</si>
  <si>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</si>
  <si>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</si>
  <si>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</si>
  <si>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</si>
  <si>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</si>
  <si>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</si>
  <si>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</si>
  <si>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</si>
  <si>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</si>
  <si>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</si>
  <si>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</si>
  <si>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</si>
  <si>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</si>
  <si>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</si>
  <si>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</si>
  <si>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</si>
  <si>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</si>
  <si>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</si>
  <si>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</si>
  <si>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</si>
  <si>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</si>
  <si>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</si>
  <si>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</si>
  <si>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</si>
  <si>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</si>
  <si>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</si>
  <si>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</si>
  <si>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</si>
  <si>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</si>
  <si>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</si>
  <si>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</si>
  <si>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</si>
  <si>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</si>
  <si>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</si>
  <si>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</si>
  <si>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</si>
  <si>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</si>
  <si>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</si>
  <si>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</si>
  <si>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</si>
  <si>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</si>
  <si>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</si>
  <si>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</si>
  <si>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</si>
  <si>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</si>
  <si>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</si>
  <si>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</si>
  <si>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</si>
  <si>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</si>
  <si>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</si>
  <si>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</si>
  <si>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</si>
  <si>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</si>
  <si>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</si>
  <si>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</si>
  <si>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</si>
  <si>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</si>
  <si>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</si>
  <si>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</si>
  <si>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</si>
  <si>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</si>
  <si>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</si>
  <si>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</si>
  <si>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</si>
  <si>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</si>
  <si>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</si>
  <si>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</si>
  <si>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</si>
  <si>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</si>
  <si>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</si>
  <si>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</si>
  <si>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</si>
  <si>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</si>
  <si>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</si>
  <si>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</si>
  <si>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</si>
  <si>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</si>
  <si>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</si>
  <si>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</si>
  <si>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</si>
  <si>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</si>
  <si>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</si>
  <si>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</si>
  <si>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</si>
  <si>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</si>
  <si>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</si>
  <si>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</si>
  <si>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</si>
  <si>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</si>
  <si>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</si>
  <si>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</si>
  <si>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</si>
  <si>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</si>
  <si>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</si>
  <si>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</si>
  <si>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</si>
  <si>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</si>
  <si>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</si>
  <si>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</si>
  <si>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</si>
  <si>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</si>
  <si>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</si>
  <si>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</si>
  <si>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</si>
  <si>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</si>
  <si>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</si>
  <si>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</si>
  <si>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</si>
  <si>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</si>
  <si>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</si>
  <si>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</si>
  <si>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</si>
  <si>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</si>
  <si>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</si>
  <si>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</si>
  <si>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</si>
  <si>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</si>
  <si>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</si>
  <si>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</si>
  <si>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</si>
  <si>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</si>
  <si>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</si>
  <si>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</si>
  <si>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</si>
  <si>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</si>
  <si>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</si>
  <si>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</si>
  <si>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</si>
  <si>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</si>
  <si>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</si>
  <si>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</si>
  <si>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</si>
  <si>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</si>
  <si>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</si>
  <si>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</si>
  <si>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</si>
  <si>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</si>
  <si>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</si>
  <si>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</si>
  <si>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</si>
  <si>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</si>
  <si>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</si>
  <si>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</si>
  <si>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</si>
  <si>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</si>
  <si>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</si>
  <si>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</si>
  <si>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</si>
  <si>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</si>
  <si>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</si>
  <si>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</si>
  <si>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</si>
  <si>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</si>
  <si>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</si>
  <si>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</si>
  <si>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</si>
  <si>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</si>
  <si>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</si>
  <si>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</si>
  <si>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</si>
  <si>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</si>
  <si>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</si>
  <si>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</si>
  <si>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</si>
  <si>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</si>
  <si>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</si>
  <si>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</si>
  <si>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</si>
  <si>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</si>
  <si>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</si>
  <si>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</si>
  <si>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</si>
  <si>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</si>
  <si>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</si>
  <si>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</si>
  <si>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</si>
  <si>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</si>
  <si>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</si>
  <si>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</si>
  <si>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</si>
  <si>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</si>
  <si>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</si>
  <si>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</si>
  <si>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</si>
  <si>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</si>
  <si>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</si>
  <si>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</si>
  <si>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</si>
  <si>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</si>
  <si>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</si>
  <si>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</si>
  <si>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</si>
  <si>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</si>
  <si>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</si>
  <si>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</si>
  <si>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</si>
  <si>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</si>
  <si>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</si>
  <si>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</si>
  <si>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</si>
  <si>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</si>
  <si>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</si>
  <si>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</si>
  <si>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</si>
  <si>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</si>
  <si>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</si>
  <si>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</si>
  <si>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</si>
  <si>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</si>
  <si>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</si>
  <si>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</si>
  <si>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</si>
  <si>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</si>
  <si>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</si>
  <si>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</si>
  <si>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</si>
  <si>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</si>
  <si>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</si>
  <si>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</si>
  <si>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</si>
  <si>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</si>
  <si>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</si>
  <si>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</si>
  <si>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</si>
  <si>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</si>
  <si>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</si>
  <si>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</si>
  <si>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</si>
  <si>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</si>
  <si>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</si>
  <si>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</si>
  <si>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</si>
  <si>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</si>
  <si>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</si>
  <si>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</si>
  <si>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</si>
  <si>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</si>
  <si>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</si>
  <si>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</si>
  <si>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</si>
  <si>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</si>
  <si>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</si>
  <si>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</si>
  <si>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</si>
  <si>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</si>
  <si>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</si>
  <si>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</si>
  <si>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</si>
  <si>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</si>
  <si>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</si>
  <si>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</si>
  <si>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</si>
  <si>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</si>
  <si>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</si>
  <si>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</si>
  <si>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</si>
  <si>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</si>
  <si>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</si>
  <si>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</si>
  <si>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</si>
  <si>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</si>
  <si>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</si>
  <si>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</si>
  <si>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</si>
  <si>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</si>
  <si>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</si>
  <si>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</si>
  <si>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</si>
  <si>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</si>
  <si>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</si>
  <si>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</si>
  <si>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</si>
  <si>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</si>
  <si>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</si>
  <si>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</si>
  <si>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</si>
  <si>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</si>
  <si>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</si>
  <si>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</si>
  <si>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</si>
  <si>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</si>
  <si>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</si>
  <si>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</si>
  <si>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</si>
  <si>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</si>
  <si>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</si>
  <si>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</si>
  <si>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</si>
  <si>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</si>
  <si>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</si>
  <si>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</si>
  <si>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</si>
  <si>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</si>
  <si>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</si>
  <si>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</si>
  <si>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</si>
  <si>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</si>
  <si>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</si>
  <si>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</si>
  <si>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</si>
  <si>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</si>
  <si>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</si>
  <si>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</si>
  <si>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</si>
  <si>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</si>
  <si>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</si>
  <si>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</si>
  <si>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</si>
  <si>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</si>
  <si>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</si>
  <si>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</si>
  <si>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</si>
  <si>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</si>
  <si>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</si>
  <si>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</si>
  <si>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</si>
  <si>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</si>
  <si>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</si>
  <si>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</si>
  <si>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</si>
  <si>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</si>
  <si>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</si>
  <si>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</si>
  <si>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</si>
  <si>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</si>
  <si>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</si>
  <si>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</si>
  <si>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</si>
  <si>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</si>
  <si>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</si>
  <si>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</si>
  <si>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</si>
  <si>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</si>
  <si>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</si>
  <si>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</si>
  <si>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</si>
  <si>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</si>
  <si>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</si>
  <si>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</si>
  <si>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</si>
  <si>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</si>
  <si>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</si>
  <si>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</si>
  <si>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</si>
  <si>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</si>
  <si>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</si>
  <si>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</si>
  <si>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</si>
  <si>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</si>
  <si>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</si>
  <si>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</si>
  <si>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</si>
  <si>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</si>
  <si>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</si>
  <si>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</si>
  <si>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</si>
  <si>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</si>
  <si>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</si>
  <si>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</si>
  <si>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</si>
  <si>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</si>
  <si>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</si>
  <si>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</si>
  <si>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</si>
  <si>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</si>
  <si>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</si>
  <si>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</si>
  <si>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</si>
  <si>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</si>
  <si>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</si>
  <si>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</si>
  <si>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</si>
  <si>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</si>
  <si>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</si>
  <si>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</si>
  <si>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</si>
  <si>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</si>
  <si>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</si>
  <si>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</si>
  <si>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</si>
  <si>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</si>
  <si>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</si>
  <si>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</si>
  <si>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</si>
  <si>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</si>
  <si>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</si>
  <si>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</si>
  <si>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</si>
  <si>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</si>
  <si>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</si>
  <si>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</si>
  <si>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</si>
  <si>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</si>
  <si>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</si>
  <si>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</si>
  <si>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</si>
  <si>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</si>
  <si>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</si>
  <si>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</si>
  <si>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</si>
  <si>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</si>
  <si>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</si>
  <si>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</si>
  <si>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</si>
  <si>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</si>
  <si>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</si>
  <si>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</si>
  <si>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</si>
  <si>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</si>
  <si>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</si>
  <si>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</si>
  <si>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</si>
  <si>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</si>
  <si>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</si>
  <si>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</si>
  <si>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</si>
  <si>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</si>
  <si>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</si>
  <si>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</si>
  <si>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</si>
  <si>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</si>
  <si>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</si>
  <si>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</si>
  <si>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</si>
  <si>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</si>
  <si>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</si>
  <si>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</si>
  <si>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</si>
  <si>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</si>
  <si>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</si>
  <si>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</si>
  <si>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</si>
  <si>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</si>
  <si>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</si>
  <si>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</si>
  <si>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</si>
  <si>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</si>
  <si>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</si>
  <si>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</si>
  <si>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</si>
  <si>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</si>
  <si>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</si>
  <si>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</si>
  <si>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</si>
  <si>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</si>
  <si>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</si>
  <si>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</si>
  <si>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</si>
  <si>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</si>
  <si>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</si>
  <si>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</si>
  <si>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</si>
  <si>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</si>
  <si>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</si>
  <si>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</si>
  <si>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</si>
  <si>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</si>
  <si>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</si>
  <si>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</si>
  <si>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</si>
  <si>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</si>
  <si>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</si>
  <si>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</si>
  <si>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</si>
  <si>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</si>
  <si>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</si>
  <si>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</si>
  <si>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</si>
  <si>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</si>
  <si>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</si>
  <si>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</si>
  <si>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</si>
  <si>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</si>
  <si>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</si>
  <si>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</si>
  <si>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</si>
  <si>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</si>
  <si>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</si>
  <si>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</si>
  <si>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</si>
  <si>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</si>
  <si>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</si>
  <si>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</si>
  <si>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</si>
  <si>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</si>
  <si>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</si>
  <si>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</si>
  <si>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</si>
  <si>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</si>
  <si>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</si>
  <si>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</si>
  <si>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</si>
  <si>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</si>
  <si>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</si>
  <si>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</si>
  <si>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</si>
  <si>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</si>
  <si>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</si>
  <si>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</si>
  <si>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</si>
  <si>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</si>
  <si>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</si>
  <si>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</si>
  <si>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</si>
  <si>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</si>
  <si>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</si>
  <si>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</si>
  <si>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</si>
  <si>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</si>
  <si>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</si>
  <si>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</si>
  <si>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</si>
  <si>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</si>
  <si>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</si>
  <si>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</si>
  <si>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</si>
  <si>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</si>
  <si>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</si>
  <si>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</si>
  <si>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</si>
  <si>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</si>
  <si>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</si>
  <si>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</si>
  <si>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</si>
  <si>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</si>
  <si>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</si>
  <si>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</si>
  <si>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</si>
  <si>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</si>
  <si>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</si>
  <si>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</si>
  <si>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</si>
  <si>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</si>
  <si>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</si>
  <si>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</si>
  <si>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</si>
  <si>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</si>
  <si>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</si>
  <si>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</si>
  <si>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</si>
  <si>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</si>
  <si>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</si>
  <si>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</si>
  <si>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</si>
  <si>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</si>
  <si>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</si>
  <si>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</si>
  <si>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</si>
  <si>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</si>
  <si>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</si>
  <si>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</si>
  <si>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</si>
  <si>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</si>
  <si>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</si>
  <si>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</si>
  <si>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</si>
  <si>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</si>
  <si>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</si>
  <si>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</si>
  <si>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</si>
  <si>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</si>
  <si>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</si>
  <si>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</si>
  <si>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</si>
  <si>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</si>
  <si>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</si>
  <si>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</si>
  <si>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</si>
  <si>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</si>
  <si>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</si>
  <si>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</si>
  <si>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</si>
  <si>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</si>
  <si>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</si>
  <si>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</si>
  <si>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</si>
  <si>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</si>
  <si>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</si>
  <si>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</si>
  <si>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</si>
  <si>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</si>
  <si>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</si>
  <si>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</si>
  <si>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</si>
  <si>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</si>
  <si>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</si>
  <si>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</si>
  <si>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</si>
  <si>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</si>
  <si>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</si>
  <si>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</si>
  <si>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</si>
  <si>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</si>
  <si>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</si>
  <si>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</si>
  <si>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</si>
  <si>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</si>
  <si>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</si>
  <si>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</si>
  <si>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</si>
  <si>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</si>
  <si>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</si>
  <si>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</si>
  <si>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</si>
  <si>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</si>
  <si>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</si>
  <si>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</si>
  <si>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</si>
  <si>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</si>
  <si>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</si>
  <si>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</si>
  <si>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</si>
  <si>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</si>
  <si>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</si>
  <si>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</si>
  <si>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</si>
  <si>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</si>
  <si>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</si>
  <si>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</si>
  <si>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</si>
  <si>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</si>
  <si>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</si>
  <si>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</si>
  <si>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</si>
  <si>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</si>
  <si>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</si>
  <si>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</si>
  <si>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</si>
  <si>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</si>
  <si>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</si>
  <si>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</si>
  <si>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</si>
  <si>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</si>
  <si>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</si>
  <si>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</si>
  <si>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</si>
  <si>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</si>
  <si>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</si>
  <si>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</si>
  <si>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</si>
  <si>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</si>
  <si>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</si>
  <si>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</si>
  <si>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</si>
  <si>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</si>
  <si>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</si>
  <si>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</si>
  <si>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</si>
  <si>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</si>
  <si>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</si>
  <si>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</si>
  <si>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</si>
  <si>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</si>
  <si>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</si>
  <si>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</si>
  <si>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</si>
  <si>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</si>
  <si>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</si>
  <si>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</si>
  <si>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</si>
  <si>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</si>
  <si>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</si>
  <si>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</si>
  <si>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</si>
  <si>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</si>
  <si>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</si>
  <si>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</si>
  <si>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</si>
  <si>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</si>
  <si>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</si>
  <si>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</si>
  <si>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</si>
  <si>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</si>
  <si>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</si>
  <si>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</si>
  <si>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</si>
  <si>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</si>
  <si>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</si>
  <si>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</si>
  <si>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</si>
  <si>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</si>
  <si>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</si>
  <si>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</si>
  <si>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</si>
  <si>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</si>
  <si>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</si>
  <si>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</si>
  <si>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</si>
  <si>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</si>
  <si>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</si>
  <si>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</si>
  <si>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</si>
  <si>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</si>
  <si>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</si>
  <si>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</si>
  <si>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</si>
  <si>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</si>
  <si>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</si>
  <si>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</si>
  <si>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</si>
  <si>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</si>
  <si>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</si>
  <si>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</si>
  <si>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</si>
  <si>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</si>
  <si>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</si>
  <si>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</si>
  <si>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</si>
  <si>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</si>
  <si>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</si>
  <si>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</si>
  <si>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</si>
  <si>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</si>
  <si>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</si>
  <si>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</si>
  <si>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</si>
  <si>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</si>
  <si>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</si>
  <si>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</si>
  <si>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</si>
  <si>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</si>
  <si>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</si>
  <si>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</si>
  <si>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</si>
  <si>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</si>
  <si>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</si>
  <si>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</si>
  <si>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</si>
  <si>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</si>
  <si>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</si>
  <si>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</si>
  <si>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</si>
  <si>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</si>
  <si>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</si>
  <si>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</si>
  <si>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</si>
  <si>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</si>
  <si>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</si>
  <si>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</si>
  <si>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</si>
  <si>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</si>
  <si>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</si>
  <si>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</si>
  <si>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</si>
  <si>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</si>
  <si>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</si>
  <si>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</si>
  <si>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</si>
  <si>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</si>
  <si>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</si>
  <si>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</si>
  <si>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</si>
  <si>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</si>
  <si>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</si>
  <si>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</si>
  <si>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</si>
  <si>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</si>
  <si>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</si>
  <si>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</si>
  <si>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</si>
  <si>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</si>
  <si>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</si>
  <si>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</si>
  <si>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</si>
  <si>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</si>
  <si>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</si>
  <si>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</si>
  <si>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</si>
  <si>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</si>
  <si>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</si>
  <si>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</si>
  <si>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</si>
  <si>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</si>
  <si>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</si>
  <si>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</si>
  <si>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</si>
  <si>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</si>
  <si>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</si>
  <si>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</si>
  <si>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</si>
  <si>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</si>
  <si>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</si>
  <si>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</si>
  <si>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</si>
  <si>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</si>
  <si>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</si>
  <si>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</si>
  <si>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</si>
  <si>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</si>
  <si>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</si>
  <si>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</si>
  <si>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</si>
  <si>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</si>
  <si>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</si>
  <si>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</si>
  <si>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</si>
  <si>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</si>
  <si>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</si>
  <si>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</si>
  <si>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</si>
  <si>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</si>
  <si>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</si>
  <si>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</si>
  <si>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</si>
  <si>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</si>
  <si>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</si>
  <si>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</si>
  <si>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</si>
  <si>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</si>
  <si>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</si>
  <si>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</si>
  <si>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</si>
  <si>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</si>
  <si>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</si>
  <si>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</si>
  <si>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</si>
  <si>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</si>
  <si>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</si>
  <si>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</si>
  <si>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</si>
  <si>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</si>
  <si>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</si>
  <si>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</si>
  <si>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</si>
  <si>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</si>
  <si>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</si>
  <si>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</si>
  <si>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</si>
  <si>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</si>
  <si>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</si>
  <si>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</si>
  <si>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</si>
  <si>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</si>
  <si>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</si>
  <si>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</si>
  <si>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</si>
  <si>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</si>
  <si>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</si>
  <si>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</si>
  <si>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</si>
  <si>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</si>
  <si>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</si>
  <si>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</si>
  <si>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</si>
  <si>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</si>
  <si>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</si>
  <si>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</si>
  <si>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</si>
  <si>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</si>
  <si>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</si>
  <si>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</si>
  <si>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</si>
  <si>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</si>
  <si>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</si>
  <si>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</si>
  <si>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</si>
  <si>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</si>
  <si>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</si>
  <si>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</si>
  <si>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</si>
  <si>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</si>
  <si>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</si>
  <si>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</si>
  <si>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</si>
  <si>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</si>
  <si>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</si>
  <si>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</si>
  <si>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</si>
  <si>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</si>
  <si>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</si>
  <si>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</si>
  <si>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</si>
  <si>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</si>
  <si>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</si>
  <si>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</si>
  <si>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</si>
  <si>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</si>
  <si>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</si>
  <si>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</si>
  <si>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</si>
  <si>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</si>
  <si>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</si>
  <si>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</si>
  <si>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</si>
  <si>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</si>
  <si>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</si>
  <si>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</si>
  <si>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</si>
  <si>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</si>
  <si>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</si>
  <si>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</si>
  <si>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</si>
  <si>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</si>
  <si>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</si>
  <si>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</si>
  <si>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</si>
  <si>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</si>
  <si>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</si>
  <si>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</si>
  <si>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</si>
  <si>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</si>
  <si>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</si>
  <si>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</si>
  <si>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</si>
  <si>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</si>
  <si>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</si>
  <si>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</si>
  <si>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</si>
  <si>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</si>
  <si>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</si>
  <si>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</si>
  <si>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</si>
  <si>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</si>
  <si>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</si>
  <si>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</si>
  <si>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</si>
  <si>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</si>
  <si>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</si>
  <si>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</si>
  <si>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</si>
  <si>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</si>
  <si>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</si>
  <si>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</si>
  <si>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</si>
  <si>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</si>
  <si>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</si>
  <si>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</si>
  <si>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</si>
  <si>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</si>
  <si>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</si>
  <si>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</si>
  <si>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</si>
  <si>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</si>
  <si>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</si>
  <si>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</si>
  <si>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</si>
  <si>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</si>
  <si>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</si>
  <si>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</si>
  <si>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</si>
  <si>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</si>
  <si>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</si>
  <si>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</si>
  <si>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</si>
  <si>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</si>
  <si>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</si>
  <si>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</si>
  <si>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</si>
  <si>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</si>
  <si>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</si>
  <si>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</si>
  <si>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</si>
  <si>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</si>
  <si>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</si>
  <si>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</si>
  <si>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</si>
  <si>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</si>
  <si>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</si>
  <si>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</si>
  <si>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</si>
  <si>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</si>
  <si>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</si>
  <si>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</si>
  <si>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</si>
  <si>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</si>
  <si>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</si>
  <si>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</si>
  <si>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</si>
  <si>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</si>
  <si>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</si>
  <si>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</si>
  <si>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</si>
  <si>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</si>
  <si>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</si>
  <si>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</si>
  <si>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</si>
  <si>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</si>
  <si>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</si>
  <si>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</si>
  <si>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</si>
  <si>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</si>
  <si>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</si>
  <si>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</si>
  <si>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</si>
  <si>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</si>
  <si>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</si>
  <si>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</si>
  <si>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</si>
  <si>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</si>
  <si>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</si>
  <si>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</si>
  <si>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</si>
  <si>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</si>
  <si>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</si>
  <si>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</si>
  <si>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</si>
  <si>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</si>
  <si>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</si>
  <si>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</si>
  <si>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</si>
  <si>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</si>
  <si>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</si>
  <si>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</si>
  <si>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</si>
  <si>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</si>
  <si>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</si>
  <si>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</si>
  <si>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</si>
  <si>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</si>
  <si>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</si>
  <si>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</si>
  <si>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</si>
  <si>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</si>
  <si>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</si>
  <si>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</si>
  <si>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</si>
  <si>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</si>
  <si>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</si>
  <si>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</si>
  <si>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</si>
  <si>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</si>
  <si>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</si>
  <si>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</si>
  <si>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</si>
  <si>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</si>
  <si>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</si>
  <si>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</si>
  <si>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</si>
  <si>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</si>
  <si>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</si>
  <si>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</si>
  <si>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</si>
  <si>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</si>
  <si>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</si>
  <si>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</si>
  <si>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</si>
  <si>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</si>
  <si>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</si>
  <si>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</si>
  <si>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</si>
  <si>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</si>
  <si>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</si>
  <si>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</si>
  <si>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</si>
  <si>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</si>
  <si>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</si>
  <si>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</si>
  <si>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</si>
  <si>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</si>
  <si>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</si>
  <si>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</si>
  <si>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</si>
  <si>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</si>
  <si>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</si>
  <si>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</si>
  <si>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</si>
  <si>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</si>
  <si>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</si>
  <si>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</si>
  <si>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</si>
  <si>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</si>
  <si>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</si>
  <si>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</si>
  <si>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</si>
  <si>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</si>
  <si>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</si>
  <si>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</si>
  <si>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</si>
  <si>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</si>
  <si>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</si>
  <si>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</si>
  <si>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</si>
  <si>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</si>
  <si>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</si>
  <si>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</si>
  <si>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</si>
  <si>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</si>
  <si>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</si>
  <si>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</si>
  <si>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</si>
  <si>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</si>
  <si>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</si>
  <si>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</si>
  <si>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</si>
  <si>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</si>
  <si>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</si>
  <si>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</si>
  <si>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</si>
  <si>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</si>
  <si>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</si>
  <si>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</si>
  <si>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</si>
  <si>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</si>
  <si>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</si>
  <si>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</si>
  <si>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</si>
  <si>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</si>
  <si>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</si>
  <si>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</si>
  <si>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</si>
  <si>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</si>
  <si>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</si>
  <si>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</si>
  <si>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</si>
  <si>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</si>
  <si>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</si>
  <si>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</si>
  <si>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</si>
  <si>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</si>
  <si>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</si>
  <si>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</si>
  <si>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</si>
  <si>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</si>
  <si>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</si>
  <si>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</si>
  <si>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</si>
  <si>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</si>
  <si>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</si>
  <si>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</si>
  <si>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</si>
  <si>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</si>
  <si>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</si>
  <si>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</si>
  <si>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</si>
  <si>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</si>
  <si>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</si>
  <si>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</si>
  <si>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</si>
  <si>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</si>
  <si>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</si>
  <si>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</si>
  <si>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</si>
  <si>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</si>
  <si>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</si>
  <si>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</si>
  <si>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</si>
  <si>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</si>
  <si>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</si>
  <si>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</si>
  <si>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</si>
  <si>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</si>
  <si>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</si>
  <si>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</si>
  <si>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</si>
  <si>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</si>
  <si>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</si>
  <si>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</si>
  <si>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</si>
  <si>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</si>
  <si>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</si>
  <si>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</si>
  <si>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</si>
  <si>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</si>
  <si>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</si>
  <si>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</si>
  <si>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</si>
  <si>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</si>
  <si>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</si>
  <si>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</si>
  <si>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</si>
  <si>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</si>
  <si>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</si>
  <si>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</si>
  <si>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</si>
  <si>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</si>
  <si>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</si>
  <si>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</si>
  <si>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</si>
  <si>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</si>
  <si>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</si>
  <si>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</si>
  <si>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</si>
  <si>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</si>
  <si>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</si>
  <si>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</si>
  <si>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</si>
  <si>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</si>
  <si>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</si>
  <si>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</si>
  <si>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</si>
  <si>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</si>
  <si>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</si>
  <si>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</si>
  <si>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</si>
  <si>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</si>
  <si>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</si>
  <si>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</si>
  <si>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</si>
  <si>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</si>
  <si>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</si>
  <si>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</si>
  <si>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</si>
  <si>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</si>
  <si>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</si>
  <si>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</si>
  <si>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</si>
  <si>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</si>
  <si>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</si>
  <si>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</si>
  <si>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</si>
  <si>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</si>
  <si>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</si>
  <si>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</si>
  <si>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</si>
  <si>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</si>
  <si>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</si>
  <si>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</si>
  <si>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</si>
  <si>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</si>
  <si>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</si>
  <si>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</si>
  <si>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</si>
  <si>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</si>
  <si>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</si>
  <si>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</si>
  <si>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</si>
  <si>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</si>
  <si>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</si>
  <si>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</si>
  <si>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</si>
  <si>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</si>
  <si>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</si>
  <si>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</si>
  <si>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</si>
  <si>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</si>
  <si>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</si>
  <si>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</si>
  <si>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</si>
  <si>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</si>
  <si>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</si>
  <si>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</si>
  <si>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</si>
  <si>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</si>
  <si>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</si>
  <si>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</si>
  <si>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</si>
  <si>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</si>
  <si>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</si>
  <si>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</si>
  <si>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</si>
  <si>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</si>
  <si>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</si>
  <si>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</si>
  <si>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</si>
  <si>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</si>
  <si>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</si>
  <si>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</si>
  <si>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</si>
  <si>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</si>
  <si>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</si>
  <si>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</si>
  <si>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</si>
  <si>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</si>
  <si>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</si>
  <si>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</si>
  <si>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</si>
  <si>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</si>
  <si>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</si>
  <si>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</si>
  <si>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</si>
  <si>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</si>
  <si>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</si>
  <si>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</si>
  <si>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</si>
  <si>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</si>
  <si>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</si>
  <si>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</si>
  <si>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</si>
  <si>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</si>
  <si>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</si>
  <si>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</si>
  <si>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</si>
  <si>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</si>
  <si>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</si>
  <si>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</si>
  <si>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</si>
  <si>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</si>
  <si>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</si>
  <si>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</si>
  <si>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</si>
  <si>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</si>
  <si>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</si>
  <si>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</si>
  <si>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</si>
  <si>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</si>
  <si>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</si>
  <si>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</si>
  <si>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</si>
  <si>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</si>
  <si>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</si>
  <si>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</si>
  <si>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</si>
  <si>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</si>
  <si>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</si>
  <si>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</si>
  <si>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</si>
  <si>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</si>
  <si>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</si>
  <si>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</si>
  <si>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</si>
  <si>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</si>
  <si>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</si>
  <si>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</si>
  <si>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</si>
  <si>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</si>
  <si>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</si>
  <si>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</si>
  <si>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</si>
  <si>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</si>
  <si>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</si>
  <si>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</si>
  <si>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</si>
  <si>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</si>
  <si>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</si>
  <si>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</si>
  <si>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</si>
  <si>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</si>
  <si>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</si>
  <si>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</si>
  <si>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</si>
  <si>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</si>
  <si>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</si>
  <si>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</si>
  <si>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</si>
  <si>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</si>
  <si>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</si>
  <si>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</si>
  <si>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</si>
  <si>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</si>
  <si>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</si>
  <si>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</si>
  <si>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</si>
  <si>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</si>
  <si>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</si>
  <si>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</si>
  <si>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</si>
  <si>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</si>
  <si>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</si>
  <si>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</si>
  <si>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</si>
  <si>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</si>
  <si>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</si>
  <si>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</si>
  <si>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</si>
  <si>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</si>
  <si>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</si>
  <si>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</si>
  <si>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</si>
  <si>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</si>
  <si>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</si>
  <si>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</si>
  <si>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</si>
  <si>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</si>
  <si>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</si>
  <si>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</si>
  <si>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</si>
  <si>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</si>
  <si>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</si>
  <si>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</si>
  <si>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</si>
  <si>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</si>
  <si>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</si>
  <si>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</si>
  <si>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</si>
  <si>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</si>
  <si>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</si>
  <si>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</si>
  <si>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</si>
  <si>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</si>
  <si>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</si>
  <si>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</si>
  <si>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</si>
  <si>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</si>
  <si>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</si>
  <si>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</si>
  <si>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</si>
  <si>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</si>
  <si>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</si>
  <si>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</si>
  <si>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</si>
  <si>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</si>
  <si>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</si>
  <si>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</si>
  <si>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</si>
  <si>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</si>
  <si>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</si>
  <si>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</si>
  <si>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</si>
  <si>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</si>
  <si>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</si>
  <si>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</si>
  <si>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</si>
  <si>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</si>
  <si>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</si>
  <si>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</si>
  <si>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</si>
  <si>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</si>
  <si>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</si>
  <si>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</si>
  <si>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</si>
  <si>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</si>
  <si>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</si>
  <si>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</si>
  <si>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</si>
  <si>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</si>
  <si>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</si>
  <si>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</si>
  <si>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</si>
  <si>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</si>
  <si>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</si>
  <si>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</si>
  <si>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</si>
  <si>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</si>
  <si>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</si>
  <si>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</si>
  <si>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</si>
  <si>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</si>
  <si>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</si>
  <si>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</si>
  <si>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</si>
  <si>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</si>
  <si>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</si>
  <si>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</si>
  <si>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</si>
  <si>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</si>
  <si>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</si>
  <si>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</si>
  <si>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</si>
  <si>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</si>
  <si>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</si>
  <si>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</si>
  <si>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</si>
  <si>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</si>
  <si>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</si>
  <si>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</si>
  <si>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</si>
  <si>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</si>
  <si>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</si>
  <si>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</si>
  <si>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</si>
  <si>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</si>
  <si>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</si>
  <si>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</si>
  <si>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</si>
  <si>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</si>
  <si>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</si>
  <si>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</si>
  <si>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</si>
  <si>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</si>
  <si>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</si>
  <si>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</si>
  <si>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</si>
  <si>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</si>
  <si>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</si>
  <si>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</si>
  <si>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</si>
  <si>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</si>
  <si>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</si>
  <si>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</si>
  <si>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</si>
  <si>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</si>
  <si>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</si>
  <si>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</si>
  <si>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</si>
  <si>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</si>
  <si>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</si>
  <si>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</si>
  <si>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</si>
  <si>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</si>
  <si>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</si>
  <si>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</si>
  <si>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</si>
  <si>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</si>
  <si>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</si>
  <si>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</si>
  <si>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</si>
  <si>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</si>
  <si>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</si>
  <si>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</si>
  <si>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</si>
  <si>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</si>
  <si>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</si>
  <si>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</si>
  <si>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</si>
  <si>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</si>
  <si>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</si>
  <si>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</si>
  <si>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</si>
  <si>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</si>
  <si>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</si>
  <si>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</si>
  <si>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</si>
  <si>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</si>
  <si>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</si>
  <si>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</si>
  <si>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</si>
  <si>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</si>
  <si>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</si>
  <si>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</si>
  <si>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</si>
  <si>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</si>
  <si>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</si>
  <si>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</si>
  <si>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</si>
  <si>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</si>
  <si>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</si>
  <si>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</si>
  <si>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</si>
  <si>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</si>
  <si>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</si>
  <si>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</si>
  <si>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</si>
  <si>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</si>
  <si>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</si>
  <si>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</si>
  <si>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</si>
  <si>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</si>
  <si>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</si>
  <si>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</si>
  <si>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</si>
  <si>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</si>
  <si>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</si>
  <si>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</si>
  <si>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</si>
  <si>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</si>
  <si>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</si>
  <si>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</si>
  <si>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</si>
  <si>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</si>
  <si>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</si>
  <si>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</si>
  <si>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</si>
  <si>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</si>
  <si>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</si>
  <si>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</si>
  <si>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</si>
  <si>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</si>
  <si>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</si>
  <si>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</si>
  <si>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</si>
  <si>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</si>
  <si>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</si>
  <si>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</si>
  <si>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</si>
  <si>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</si>
  <si>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</si>
  <si>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</si>
  <si>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</si>
  <si>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</si>
  <si>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</si>
  <si>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</si>
  <si>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</si>
  <si>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</si>
  <si>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</si>
  <si>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</si>
  <si>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</si>
  <si>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</si>
  <si>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</si>
  <si>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</si>
  <si>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</si>
  <si>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</si>
  <si>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</si>
  <si>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</si>
  <si>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</si>
  <si>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</si>
  <si>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</si>
  <si>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</si>
  <si>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</si>
  <si>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</si>
  <si>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</si>
  <si>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</si>
  <si>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</si>
  <si>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</si>
  <si>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</si>
  <si>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</si>
  <si>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</si>
  <si>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</si>
  <si>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</si>
  <si>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</si>
  <si>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</si>
  <si>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</si>
  <si>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</si>
  <si>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</si>
  <si>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</si>
  <si>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</si>
  <si>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</si>
  <si>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</si>
  <si>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</si>
  <si>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</si>
  <si>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</si>
  <si>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</si>
  <si>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</si>
  <si>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</si>
  <si>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</si>
  <si>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</si>
  <si>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</si>
  <si>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</si>
  <si>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</si>
  <si>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</si>
  <si>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</si>
  <si>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</si>
  <si>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</si>
  <si>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</si>
  <si>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</si>
  <si>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</si>
  <si>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</si>
  <si>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</si>
  <si>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</si>
  <si>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</si>
  <si>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</si>
  <si>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</si>
  <si>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</si>
  <si>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</si>
  <si>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</si>
  <si>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</si>
  <si>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</si>
  <si>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</si>
  <si>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</si>
  <si>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</si>
  <si>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</si>
  <si>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</si>
  <si>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</si>
  <si>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</si>
  <si>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</si>
  <si>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</si>
  <si>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</si>
  <si>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</si>
  <si>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</si>
  <si>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</si>
  <si>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</si>
  <si>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</si>
  <si>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</si>
  <si>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</si>
  <si>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</si>
  <si>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</si>
  <si>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</si>
  <si>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</si>
  <si>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</si>
  <si>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</si>
  <si>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</si>
  <si>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</si>
  <si>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</si>
  <si>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</si>
  <si>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</si>
  <si>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</si>
  <si>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</si>
  <si>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</si>
  <si>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</si>
  <si>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</si>
  <si>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</si>
  <si>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</si>
  <si>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</si>
  <si>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</si>
  <si>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</si>
  <si>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</si>
  <si>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</si>
  <si>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</si>
  <si>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</si>
  <si>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</si>
  <si>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</si>
  <si>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</si>
  <si>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</si>
  <si>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</si>
  <si>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</si>
  <si>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</si>
  <si>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</si>
  <si>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</si>
  <si>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</si>
  <si>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</si>
  <si>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</si>
  <si>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</si>
  <si>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</si>
  <si>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</si>
  <si>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</si>
  <si>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</si>
  <si>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</si>
  <si>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</si>
  <si>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</si>
  <si>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</si>
  <si>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</si>
  <si>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</si>
  <si>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</si>
  <si>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</si>
  <si>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</si>
  <si>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</si>
  <si>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</si>
  <si>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</si>
  <si>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</si>
  <si>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</si>
  <si>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</si>
  <si>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</si>
  <si>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</si>
  <si>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</si>
  <si>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</si>
  <si>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</si>
  <si>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</si>
  <si>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</si>
  <si>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</si>
  <si>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</si>
  <si>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</si>
  <si>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</si>
  <si>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</si>
  <si>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</si>
  <si>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</si>
  <si>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</si>
  <si>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</si>
  <si>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</si>
  <si>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</si>
  <si>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</si>
  <si>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</si>
  <si>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</si>
  <si>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</si>
  <si>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</si>
  <si>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</si>
  <si>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</si>
  <si>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</si>
  <si>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</si>
  <si>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</si>
  <si>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</si>
  <si>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</si>
  <si>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</si>
  <si>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</si>
  <si>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</si>
  <si>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</si>
  <si>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</si>
  <si>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</si>
  <si>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</si>
  <si>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</si>
  <si>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</si>
  <si>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</si>
  <si>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</si>
  <si>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</si>
  <si>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</si>
  <si>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</si>
  <si>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</si>
  <si>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</si>
  <si>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</si>
  <si>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</si>
  <si>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</si>
  <si>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</si>
  <si>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</si>
  <si>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</si>
  <si>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</si>
  <si>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</si>
  <si>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</si>
  <si>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</si>
  <si>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</si>
  <si>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</si>
  <si>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</si>
  <si>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</si>
  <si>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</si>
  <si>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</si>
  <si>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</si>
  <si>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</si>
  <si>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</si>
  <si>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</si>
  <si>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</si>
  <si>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</si>
  <si>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</si>
  <si>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</si>
  <si>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</si>
  <si>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</si>
  <si>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</si>
  <si>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</si>
  <si>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</si>
  <si>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</si>
  <si>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</si>
  <si>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</si>
  <si>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</si>
  <si>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</si>
  <si>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</si>
  <si>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</si>
  <si>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</si>
  <si>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</si>
  <si>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</si>
  <si>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</si>
  <si>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</si>
  <si>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</si>
  <si>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</si>
  <si>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</si>
  <si>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</si>
  <si>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</si>
  <si>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</si>
  <si>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</si>
  <si>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</si>
  <si>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</si>
  <si>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</si>
  <si>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</si>
  <si>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</si>
  <si>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</si>
  <si>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</si>
  <si>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</si>
  <si>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</si>
  <si>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</si>
  <si>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</si>
  <si>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</si>
  <si>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</si>
  <si>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</si>
  <si>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</si>
  <si>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</si>
  <si>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</si>
  <si>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</si>
  <si>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</si>
  <si>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</si>
  <si>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</si>
  <si>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</si>
  <si>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</si>
  <si>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</si>
  <si>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</si>
  <si>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</si>
  <si>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</si>
  <si>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</si>
  <si>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</si>
  <si>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</si>
  <si>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</si>
  <si>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</si>
  <si>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</si>
  <si>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</si>
  <si>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</si>
  <si>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</si>
  <si>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</si>
  <si>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</si>
  <si>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</si>
  <si>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</si>
  <si>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</si>
  <si>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</si>
  <si>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</si>
  <si>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</si>
  <si>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</si>
  <si>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</si>
  <si>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</si>
  <si>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</si>
  <si>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</si>
  <si>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</si>
  <si>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</si>
  <si>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</si>
  <si>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</si>
  <si>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</si>
  <si>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</si>
  <si>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</si>
  <si>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</si>
  <si>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</si>
  <si>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</si>
  <si>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</si>
  <si>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</si>
  <si>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</si>
  <si>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</si>
  <si>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</si>
  <si>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</si>
  <si>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</si>
  <si>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</si>
  <si>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</si>
  <si>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</si>
  <si>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</si>
  <si>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</si>
  <si>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</si>
  <si>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</si>
  <si>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</si>
  <si>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</si>
  <si>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</si>
  <si>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</si>
  <si>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</si>
  <si>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</si>
  <si>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</si>
  <si>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</si>
  <si>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</si>
  <si>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</si>
  <si>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</si>
  <si>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</si>
  <si>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</si>
  <si>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</si>
  <si>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</si>
  <si>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</si>
  <si>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</si>
  <si>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</si>
  <si>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</si>
  <si>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</si>
  <si>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</si>
  <si>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</si>
  <si>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</si>
  <si>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</si>
  <si>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</si>
  <si>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</si>
  <si>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</si>
  <si>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</si>
  <si>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</si>
  <si>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</si>
  <si>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</si>
  <si>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</si>
  <si>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</si>
  <si>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</si>
  <si>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</si>
  <si>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</si>
  <si>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</si>
  <si>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</si>
  <si>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</si>
  <si>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</si>
  <si>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</si>
  <si>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</si>
  <si>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</si>
  <si>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</si>
  <si>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</si>
  <si>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</si>
  <si>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</si>
  <si>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</si>
  <si>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</si>
  <si>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</si>
  <si>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</si>
  <si>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</si>
  <si>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</si>
  <si>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</si>
  <si>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</si>
  <si>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</si>
  <si>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</si>
  <si>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</si>
  <si>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</si>
  <si>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</si>
  <si>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</si>
  <si>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</si>
  <si>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</si>
  <si>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</si>
  <si>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</si>
  <si>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</si>
  <si>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</si>
  <si>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</si>
  <si>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</si>
  <si>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</si>
  <si>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</si>
  <si>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</si>
  <si>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</si>
  <si>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</si>
  <si>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</si>
  <si>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</si>
  <si>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</si>
  <si>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</si>
  <si>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</si>
  <si>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</si>
  <si>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</si>
  <si>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</si>
  <si>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</si>
  <si>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</si>
  <si>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</si>
  <si>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</si>
  <si>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</si>
  <si>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</si>
  <si>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</si>
  <si>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</si>
  <si>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</si>
  <si>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</si>
  <si>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</si>
  <si>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</si>
  <si>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</si>
  <si>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</si>
  <si>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</si>
  <si>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</si>
  <si>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</si>
  <si>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</si>
  <si>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</si>
  <si>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</si>
  <si>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</si>
  <si>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</si>
  <si>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</si>
  <si>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</si>
  <si>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</si>
  <si>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</si>
  <si>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</si>
  <si>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</si>
  <si>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</si>
  <si>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</si>
  <si>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</si>
  <si>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</si>
  <si>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</si>
  <si>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</si>
  <si>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</si>
  <si>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</si>
  <si>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</si>
  <si>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</si>
  <si>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</si>
  <si>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</si>
  <si>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</si>
  <si>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</si>
  <si>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</si>
  <si>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</si>
  <si>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</si>
  <si>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</si>
  <si>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</si>
  <si>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</si>
  <si>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</si>
  <si>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</si>
  <si>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</si>
  <si>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</si>
  <si>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</si>
  <si>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</si>
  <si>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</si>
  <si>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</si>
  <si>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</si>
  <si>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</si>
  <si>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</si>
  <si>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</si>
  <si>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</si>
  <si>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</si>
  <si>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</si>
  <si>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</si>
  <si>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</si>
  <si>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</si>
  <si>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</si>
  <si>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</si>
  <si>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</si>
  <si>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</si>
  <si>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</si>
  <si>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</si>
  <si>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</si>
  <si>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</si>
  <si>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</si>
  <si>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</si>
  <si>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</si>
  <si>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</si>
  <si>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</si>
  <si>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</si>
  <si>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</si>
  <si>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</si>
  <si>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</si>
  <si>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</si>
  <si>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</si>
  <si>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</si>
  <si>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</si>
  <si>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</si>
  <si>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</si>
  <si>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</si>
  <si>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</si>
  <si>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</si>
  <si>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</si>
  <si>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</si>
  <si>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</si>
  <si>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</si>
  <si>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</si>
  <si>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</si>
  <si>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</si>
  <si>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</si>
  <si>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</si>
  <si>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</si>
  <si>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</si>
  <si>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</si>
  <si>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</si>
  <si>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</si>
  <si>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</si>
  <si>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</si>
  <si>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</si>
  <si>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</si>
  <si>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</si>
  <si>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</si>
  <si>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</si>
  <si>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</si>
  <si>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</si>
  <si>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</si>
  <si>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</si>
  <si>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</si>
  <si>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</si>
  <si>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</si>
  <si>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</si>
  <si>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</si>
  <si>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</si>
  <si>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</si>
  <si>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</si>
  <si>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</si>
  <si>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</si>
  <si>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</si>
  <si>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</si>
  <si>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</si>
  <si>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</si>
  <si>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</si>
  <si>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</si>
  <si>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</si>
  <si>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</si>
  <si>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</si>
  <si>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</si>
  <si>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</si>
  <si>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</si>
  <si>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</si>
  <si>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</si>
  <si>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</si>
  <si>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</si>
  <si>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</si>
  <si>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</si>
  <si>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</si>
  <si>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</si>
  <si>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</si>
  <si>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</si>
  <si>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</si>
  <si>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</si>
  <si>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</si>
  <si>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</si>
  <si>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</si>
  <si>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</si>
  <si>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</si>
  <si>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</si>
  <si>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</si>
  <si>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</si>
  <si>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</si>
  <si>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</si>
  <si>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</si>
  <si>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</si>
  <si>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</si>
  <si>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</si>
  <si>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</si>
  <si>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</si>
  <si>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</si>
  <si>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</si>
  <si>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</si>
  <si>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</si>
  <si>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</si>
  <si>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</si>
  <si>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</si>
  <si>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</si>
  <si>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</si>
  <si>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</si>
  <si>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</si>
  <si>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</si>
  <si>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</si>
  <si>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</si>
  <si>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</si>
  <si>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</si>
  <si>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</si>
  <si>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</si>
  <si>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</si>
  <si>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</si>
  <si>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</si>
  <si>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</si>
  <si>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</si>
  <si>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</si>
  <si>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</si>
  <si>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</si>
  <si>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</si>
  <si>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</si>
  <si>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</si>
  <si>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</si>
  <si>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</si>
  <si>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</si>
  <si>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</si>
  <si>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</si>
  <si>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</si>
  <si>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</si>
  <si>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</si>
  <si>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</si>
  <si>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</si>
  <si>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</si>
  <si>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</si>
  <si>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</si>
  <si>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</si>
  <si>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</si>
  <si>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</si>
  <si>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</si>
  <si>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</si>
  <si>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</si>
  <si>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</si>
  <si>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</si>
  <si>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</si>
  <si>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</si>
  <si>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</si>
  <si>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</si>
  <si>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</si>
  <si>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</si>
  <si>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</si>
  <si>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</si>
  <si>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</si>
  <si>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</si>
  <si>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</si>
  <si>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</si>
  <si>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</si>
  <si>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</si>
  <si>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</si>
  <si>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</si>
  <si>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</si>
  <si>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</si>
  <si>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</si>
  <si>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</si>
  <si>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</si>
  <si>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</si>
  <si>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</si>
  <si>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</si>
  <si>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</si>
  <si>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</si>
  <si>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</si>
  <si>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</si>
  <si>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</si>
  <si>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</si>
  <si>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</si>
  <si>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</si>
  <si>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</si>
  <si>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</si>
  <si>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</si>
  <si>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</si>
  <si>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</si>
  <si>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</si>
  <si>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</si>
  <si>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</si>
  <si>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</si>
  <si>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</si>
  <si>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</si>
  <si>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</si>
  <si>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</si>
  <si>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</si>
  <si>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</si>
  <si>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</si>
  <si>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</si>
  <si>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</si>
  <si>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</si>
  <si>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</si>
  <si>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</si>
  <si>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</si>
  <si>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</si>
  <si>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</si>
  <si>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</si>
  <si>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</si>
  <si>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</si>
  <si>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</si>
  <si>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</si>
  <si>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</si>
  <si>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</si>
  <si>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</si>
  <si>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</si>
  <si>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</si>
  <si>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</si>
  <si>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</si>
  <si>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</si>
  <si>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</si>
  <si>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</si>
  <si>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</si>
  <si>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</si>
  <si>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</si>
  <si>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</si>
  <si>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</si>
  <si>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</si>
  <si>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</si>
  <si>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</si>
  <si>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</si>
  <si>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</si>
  <si>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</si>
  <si>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</si>
  <si>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</si>
  <si>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</si>
  <si>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</si>
  <si>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</si>
  <si>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</si>
  <si>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</si>
  <si>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</si>
  <si>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</si>
  <si>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</si>
  <si>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</si>
  <si>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</si>
  <si>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</si>
  <si>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</si>
  <si>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</si>
  <si>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</si>
  <si>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</si>
  <si>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</si>
  <si>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</si>
  <si>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</si>
  <si>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</si>
  <si>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</si>
  <si>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</si>
  <si>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</si>
  <si>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</si>
  <si>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</si>
  <si>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</si>
  <si>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</si>
  <si>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</si>
  <si>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</si>
  <si>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</si>
  <si>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</si>
  <si>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</si>
  <si>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</si>
  <si>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</si>
  <si>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</si>
  <si>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</si>
  <si>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</si>
  <si>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</si>
  <si>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</si>
  <si>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</si>
  <si>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</si>
  <si>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</si>
  <si>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</si>
  <si>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</si>
  <si>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</si>
  <si>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</si>
  <si>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</si>
  <si>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</si>
  <si>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</si>
  <si>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</si>
  <si>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</si>
  <si>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</si>
  <si>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</si>
  <si>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</si>
  <si>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</si>
  <si>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</si>
  <si>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</si>
  <si>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</si>
  <si>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</si>
  <si>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</si>
  <si>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</si>
  <si>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</si>
  <si>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</si>
  <si>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</si>
  <si>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</si>
  <si>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</si>
  <si>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</si>
  <si>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</si>
  <si>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</si>
  <si>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</si>
  <si>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</si>
  <si>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</si>
  <si>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</si>
  <si>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</si>
  <si>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</si>
  <si>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</si>
  <si>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</si>
  <si>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</si>
  <si>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</si>
  <si>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</si>
  <si>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</si>
  <si>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</si>
  <si>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</si>
  <si>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</si>
  <si>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</si>
  <si>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</si>
  <si>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</si>
  <si>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</si>
  <si>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</si>
  <si>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</si>
  <si>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</si>
  <si>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</si>
  <si>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</si>
  <si>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</si>
  <si>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</si>
  <si>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</si>
  <si>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</si>
  <si>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</si>
  <si>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</si>
  <si>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</si>
  <si>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</si>
  <si>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</si>
  <si>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</si>
  <si>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</si>
  <si>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</si>
  <si>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</si>
  <si>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</si>
  <si>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</si>
  <si>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</si>
  <si>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</si>
  <si>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</si>
  <si>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</si>
  <si>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</si>
  <si>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</si>
  <si>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</si>
  <si>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</si>
  <si>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</si>
  <si>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</si>
  <si>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</si>
  <si>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</si>
  <si>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</si>
  <si>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</si>
  <si>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</si>
  <si>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</si>
  <si>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</si>
  <si>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</si>
  <si>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</si>
  <si>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</si>
  <si>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</si>
  <si>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</si>
  <si>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</si>
  <si>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</si>
  <si>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</si>
  <si>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</si>
  <si>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</si>
  <si>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</si>
  <si>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</si>
  <si>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</si>
  <si>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</si>
  <si>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</si>
  <si>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</si>
  <si>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</si>
  <si>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</si>
  <si>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</si>
  <si>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</si>
  <si>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</si>
  <si>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</si>
  <si>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</si>
  <si>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</si>
  <si>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</si>
  <si>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</si>
  <si>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</si>
  <si>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</si>
  <si>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</si>
  <si>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</si>
  <si>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</si>
  <si>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</si>
  <si>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</si>
  <si>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</si>
  <si>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</si>
  <si>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</si>
  <si>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</si>
  <si>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</si>
  <si>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</si>
  <si>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</si>
  <si>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</si>
  <si>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</si>
  <si>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</si>
  <si>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</si>
  <si>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</si>
  <si>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</si>
  <si>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</si>
  <si>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</si>
  <si>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</si>
  <si>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</si>
  <si>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</si>
  <si>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</si>
  <si>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</si>
  <si>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</si>
  <si>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</si>
  <si>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</si>
  <si>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</si>
  <si>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</si>
  <si>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</si>
  <si>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</si>
  <si>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</si>
  <si>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</si>
  <si>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</si>
  <si>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</si>
  <si>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</si>
  <si>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</si>
  <si>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</si>
  <si>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</si>
  <si>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</si>
  <si>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</si>
  <si>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</si>
  <si>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</si>
  <si>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</si>
  <si>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</si>
  <si>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</si>
  <si>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</si>
  <si>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</si>
  <si>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</si>
  <si>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</si>
  <si>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</si>
  <si>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</si>
  <si>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</si>
  <si>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</si>
  <si>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</si>
  <si>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</si>
  <si>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</si>
  <si>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</si>
  <si>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</si>
  <si>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</si>
  <si>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</si>
  <si>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</si>
  <si>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</si>
  <si>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</si>
  <si>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</si>
  <si>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</si>
  <si>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</si>
  <si>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</si>
  <si>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</si>
  <si>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</si>
  <si>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</si>
  <si>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</si>
  <si>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</si>
  <si>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</si>
  <si>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</si>
  <si>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</si>
  <si>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</si>
  <si>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</si>
  <si>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</si>
  <si>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</si>
  <si>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</si>
  <si>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</si>
  <si>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</si>
  <si>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</si>
  <si>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</si>
  <si>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</si>
  <si>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</si>
  <si>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</si>
  <si>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</si>
  <si>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</si>
  <si>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</si>
  <si>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</si>
  <si>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</si>
  <si>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</si>
  <si>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</si>
  <si>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</si>
  <si>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</si>
  <si>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</si>
  <si>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</si>
  <si>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</si>
  <si>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</si>
  <si>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</si>
  <si>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</si>
  <si>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</si>
  <si>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</si>
  <si>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</si>
  <si>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</si>
  <si>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</si>
  <si>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</si>
  <si>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</si>
  <si>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</si>
  <si>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</si>
  <si>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</si>
  <si>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</si>
  <si>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</si>
  <si>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</si>
  <si>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</si>
  <si>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</si>
  <si>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</si>
  <si>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</si>
  <si>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</si>
  <si>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</si>
  <si>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</si>
  <si>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</si>
  <si>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</si>
  <si>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</si>
  <si>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</si>
  <si>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</si>
  <si>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</si>
  <si>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</si>
  <si>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</si>
  <si>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</si>
  <si>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</si>
  <si>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</si>
  <si>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</si>
  <si>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</si>
  <si>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</si>
  <si>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</si>
  <si>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</si>
  <si>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</si>
  <si>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</si>
  <si>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</si>
  <si>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</si>
  <si>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</si>
  <si>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</si>
  <si>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</si>
  <si>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</si>
  <si>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</si>
  <si>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</si>
  <si>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</si>
  <si>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</si>
  <si>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</si>
  <si>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</si>
  <si>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</si>
  <si>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</si>
  <si>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</si>
  <si>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</si>
  <si>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</si>
  <si>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</si>
  <si>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</si>
  <si>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</si>
  <si>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</si>
  <si>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</si>
  <si>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</si>
  <si>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</si>
  <si>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</si>
  <si>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</si>
  <si>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</si>
  <si>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</si>
  <si>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</si>
  <si>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</si>
  <si>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</si>
  <si>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</si>
  <si>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</si>
  <si>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</si>
  <si>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</si>
  <si>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</si>
  <si>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</si>
  <si>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</si>
  <si>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</si>
  <si>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</si>
  <si>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</si>
  <si>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</si>
  <si>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</si>
  <si>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</si>
  <si>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</si>
  <si>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</si>
  <si>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</si>
  <si>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</si>
  <si>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</si>
  <si>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</si>
  <si>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</si>
  <si>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</si>
  <si>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</si>
  <si>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</si>
  <si>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</si>
  <si>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</si>
  <si>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</si>
  <si>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</si>
  <si>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</si>
  <si>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</si>
  <si>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</si>
  <si>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</si>
  <si>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</si>
  <si>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</si>
  <si>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</si>
  <si>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</si>
  <si>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</si>
  <si>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</si>
  <si>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</si>
  <si>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</si>
  <si>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</si>
  <si>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</si>
  <si>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</si>
  <si>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</si>
  <si>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</si>
  <si>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</si>
  <si>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</si>
  <si>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</si>
  <si>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</si>
  <si>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</si>
  <si>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</si>
  <si>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</si>
  <si>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</si>
  <si>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</si>
  <si>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</si>
  <si>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</si>
  <si>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</si>
  <si>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</si>
  <si>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</si>
  <si>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</si>
  <si>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</si>
  <si>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</si>
  <si>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</si>
  <si>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</si>
  <si>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</si>
  <si>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</si>
  <si>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</si>
  <si>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</si>
  <si>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</si>
  <si>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</si>
  <si>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</si>
  <si>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</si>
  <si>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</si>
  <si>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</si>
  <si>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</si>
  <si>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</si>
  <si>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</si>
  <si>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</si>
  <si>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</si>
  <si>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</si>
  <si>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</si>
  <si>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</si>
  <si>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</si>
  <si>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</si>
  <si>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</si>
  <si>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</si>
  <si>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</si>
  <si>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</si>
  <si>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</si>
  <si>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</si>
  <si>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</si>
  <si>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</si>
  <si>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</si>
  <si>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</si>
  <si>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</si>
  <si>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</si>
  <si>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</si>
  <si>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</si>
  <si>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</si>
  <si>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</si>
  <si>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</si>
  <si>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</si>
  <si>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</si>
  <si>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</si>
  <si>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</si>
  <si>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</si>
  <si>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</si>
  <si>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</si>
  <si>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</si>
  <si>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</si>
  <si>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</si>
  <si>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</si>
  <si>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</si>
  <si>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</si>
  <si>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</si>
  <si>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</si>
  <si>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</si>
  <si>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</si>
  <si>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</si>
  <si>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</si>
  <si>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</si>
  <si>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</si>
  <si>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</si>
  <si>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</si>
  <si>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</si>
  <si>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</si>
  <si>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</si>
  <si>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</si>
  <si>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</si>
  <si>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</si>
  <si>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</si>
  <si>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</si>
  <si>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</si>
  <si>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</si>
  <si>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</si>
  <si>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</si>
  <si>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</si>
  <si>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</si>
  <si>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</si>
  <si>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</si>
  <si>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</si>
  <si>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</si>
  <si>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</si>
  <si>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</si>
  <si>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</si>
  <si>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</si>
  <si>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</si>
  <si>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</si>
  <si>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</si>
  <si>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</si>
  <si>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</si>
  <si>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</si>
  <si>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</si>
  <si>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</si>
  <si>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</si>
  <si>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</si>
  <si>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</si>
  <si>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</si>
  <si>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</si>
  <si>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</si>
  <si>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</si>
  <si>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</si>
  <si>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</si>
  <si>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</si>
  <si>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</si>
  <si>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</si>
  <si>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</si>
  <si>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</si>
  <si>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</si>
  <si>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</si>
  <si>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</si>
  <si>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</si>
  <si>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</si>
  <si>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</si>
  <si>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</si>
  <si>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</si>
  <si>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</si>
  <si>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</si>
  <si>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</si>
  <si>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</si>
  <si>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</si>
  <si>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</si>
  <si>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</si>
  <si>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</si>
  <si>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</si>
  <si>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</si>
  <si>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</si>
  <si>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</si>
  <si>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</si>
  <si>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</si>
  <si>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</si>
  <si>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</si>
  <si>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</si>
  <si>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</si>
  <si>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</si>
  <si>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</si>
  <si>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</si>
  <si>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</si>
  <si>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</si>
  <si>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</si>
  <si>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</si>
  <si>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</si>
  <si>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</si>
  <si>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</si>
  <si>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</si>
  <si>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</si>
  <si>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</si>
  <si>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</si>
  <si>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</si>
  <si>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</si>
  <si>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</si>
  <si>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</si>
  <si>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</si>
  <si>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</si>
  <si>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</si>
  <si>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</si>
  <si>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</si>
  <si>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</si>
  <si>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</si>
  <si>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</si>
  <si>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</si>
  <si>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</si>
  <si>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</si>
  <si>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</si>
  <si>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</si>
  <si>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</si>
  <si>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</si>
  <si>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</si>
  <si>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</si>
  <si>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</si>
  <si>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</si>
  <si>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</si>
  <si>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</si>
  <si>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</si>
  <si>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</si>
  <si>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</si>
  <si>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</si>
  <si>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</si>
  <si>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</si>
  <si>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</si>
  <si>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</si>
  <si>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</si>
  <si>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</si>
  <si>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</si>
  <si>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</si>
  <si>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</si>
  <si>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</si>
  <si>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</si>
  <si>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</si>
  <si>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</si>
  <si>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</si>
  <si>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</si>
  <si>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</si>
  <si>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</si>
  <si>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</si>
  <si>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</si>
  <si>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</si>
  <si>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</si>
  <si>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</si>
  <si>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</si>
  <si>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</si>
  <si>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</si>
  <si>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</si>
  <si>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</si>
  <si>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</si>
  <si>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</si>
  <si>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</si>
  <si>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</si>
  <si>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</si>
  <si>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</si>
  <si>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</si>
  <si>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</si>
  <si>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</si>
  <si>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</si>
  <si>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</si>
  <si>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</si>
  <si>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</si>
  <si>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</si>
  <si>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</si>
  <si>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</si>
  <si>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</si>
  <si>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</si>
  <si>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</si>
  <si>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</si>
  <si>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</si>
  <si>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</si>
  <si>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</si>
  <si>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</si>
  <si>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</si>
  <si>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</si>
  <si>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</si>
  <si>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</si>
  <si>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</si>
  <si>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</si>
  <si>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</si>
  <si>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</si>
  <si>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</si>
  <si>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</si>
  <si>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</si>
  <si>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</si>
  <si>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</si>
  <si>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</si>
  <si>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</si>
  <si>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</si>
  <si>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</si>
  <si>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</si>
  <si>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</si>
  <si>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</si>
  <si>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</si>
  <si>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</si>
  <si>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</si>
  <si>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</si>
  <si>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</si>
  <si>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</si>
  <si>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</si>
  <si>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</si>
  <si>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</si>
  <si>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</si>
  <si>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</si>
  <si>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</si>
  <si>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</si>
  <si>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</si>
  <si>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</si>
  <si>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</si>
  <si>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</si>
  <si>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</si>
  <si>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</si>
  <si>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</si>
  <si>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</si>
  <si>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</si>
  <si>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</si>
  <si>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</si>
  <si>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</si>
  <si>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</si>
  <si>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</si>
  <si>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</si>
  <si>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</si>
  <si>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</si>
  <si>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</si>
  <si>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</si>
  <si>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</si>
  <si>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</si>
  <si>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</si>
  <si>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</si>
  <si>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</si>
  <si>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</si>
  <si>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</si>
  <si>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</si>
  <si>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</si>
  <si>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</si>
  <si>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</si>
  <si>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</si>
  <si>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</si>
  <si>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</si>
  <si>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</si>
  <si>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</si>
  <si>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</si>
  <si>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</si>
  <si>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</si>
  <si>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</si>
  <si>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</si>
  <si>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</si>
  <si>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</si>
  <si>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</si>
  <si>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</si>
  <si>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</si>
  <si>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</si>
  <si>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</si>
  <si>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</si>
  <si>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</si>
  <si>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</si>
  <si>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</si>
  <si>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</si>
  <si>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</si>
  <si>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</si>
  <si>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</si>
  <si>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</si>
  <si>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</si>
  <si>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</si>
  <si>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</si>
  <si>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</si>
  <si>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</si>
  <si>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</si>
  <si>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</si>
  <si>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</si>
  <si>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</si>
  <si>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</si>
  <si>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</si>
  <si>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</si>
  <si>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</si>
  <si>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</si>
  <si>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</si>
  <si>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</si>
  <si>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</si>
  <si>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</si>
  <si>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</si>
  <si>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</si>
  <si>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</si>
  <si>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</si>
  <si>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</si>
  <si>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</si>
  <si>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</si>
  <si>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</si>
  <si>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</si>
  <si>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</si>
  <si>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</si>
  <si>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</si>
  <si>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</si>
  <si>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</si>
  <si>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</si>
  <si>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</si>
  <si>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</si>
  <si>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</si>
  <si>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</si>
  <si>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</si>
  <si>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</si>
  <si>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</si>
  <si>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</si>
  <si>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</si>
  <si>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</si>
  <si>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</si>
  <si>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</si>
  <si>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</si>
  <si>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</si>
  <si>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</si>
  <si>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</si>
  <si>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</si>
  <si>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</si>
  <si>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</si>
  <si>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</si>
  <si>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</si>
  <si>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</si>
  <si>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</si>
  <si>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</si>
  <si>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</si>
  <si>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</si>
  <si>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</si>
  <si>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</si>
  <si>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</si>
  <si>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</si>
  <si>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</si>
  <si>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</si>
  <si>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</si>
  <si>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</si>
  <si>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</si>
  <si>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</si>
  <si>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</si>
  <si>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</si>
  <si>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</si>
  <si>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</si>
  <si>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</si>
  <si>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</si>
  <si>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</si>
  <si>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</si>
  <si>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</si>
  <si>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</si>
  <si>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</si>
  <si>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</si>
  <si>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</si>
  <si>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</si>
  <si>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</si>
  <si>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</si>
  <si>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</si>
  <si>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</si>
  <si>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</si>
  <si>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</si>
  <si>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</si>
  <si>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</si>
  <si>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</si>
  <si>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</si>
  <si>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</si>
  <si>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</si>
  <si>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</si>
  <si>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</si>
  <si>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</si>
  <si>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</si>
  <si>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</si>
  <si>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</si>
  <si>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</si>
  <si>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</si>
  <si>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</si>
  <si>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</si>
  <si>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</si>
  <si>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</si>
  <si>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</si>
  <si>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</si>
  <si>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</si>
  <si>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</si>
  <si>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</si>
  <si>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</si>
  <si>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</si>
  <si>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</si>
  <si>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</si>
  <si>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</si>
  <si>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</si>
  <si>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</si>
  <si>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</si>
  <si>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</si>
  <si>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</si>
  <si>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</si>
  <si>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</si>
  <si>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</si>
  <si>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</si>
  <si>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</si>
  <si>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</si>
  <si>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</si>
  <si>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</si>
  <si>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</si>
  <si>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</si>
  <si>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</si>
  <si>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</si>
  <si>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</si>
  <si>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</si>
  <si>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</si>
  <si>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</si>
  <si>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</si>
  <si>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</si>
  <si>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</si>
  <si>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</si>
  <si>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</si>
  <si>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</si>
  <si>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</si>
  <si>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</si>
  <si>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</si>
  <si>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</si>
  <si>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</si>
  <si>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</si>
  <si>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</si>
  <si>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</si>
  <si>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</si>
  <si>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</si>
  <si>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</si>
  <si>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</si>
  <si>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</si>
  <si>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</si>
  <si>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</si>
  <si>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</si>
  <si>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</si>
  <si>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</si>
  <si>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</si>
  <si>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</si>
  <si>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</si>
  <si>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</si>
  <si>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</si>
  <si>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</si>
  <si>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</si>
  <si>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</si>
  <si>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</si>
  <si>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</si>
  <si>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</si>
  <si>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</si>
  <si>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</si>
  <si>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</si>
  <si>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</si>
  <si>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</si>
  <si>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</si>
  <si>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</si>
  <si>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</si>
  <si>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</si>
  <si>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</si>
  <si>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</si>
  <si>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</si>
  <si>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</si>
  <si>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</si>
  <si>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</si>
  <si>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</si>
  <si>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</si>
  <si>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</si>
  <si>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</si>
  <si>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</si>
  <si>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</si>
  <si>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</si>
  <si>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</si>
  <si>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</si>
  <si>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</si>
  <si>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</si>
  <si>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</si>
  <si>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</si>
  <si>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</si>
  <si>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</si>
  <si>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</si>
  <si>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</si>
  <si>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</si>
  <si>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</si>
  <si>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</si>
  <si>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</si>
  <si>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</si>
  <si>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</si>
  <si>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</si>
  <si>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</si>
  <si>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</si>
  <si>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</si>
  <si>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</si>
  <si>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</si>
  <si>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</si>
  <si>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</si>
  <si>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</si>
  <si>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</si>
  <si>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</si>
  <si>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</si>
  <si>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</si>
  <si>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</si>
  <si>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</si>
  <si>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</si>
  <si>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</si>
  <si>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</si>
  <si>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</si>
  <si>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</si>
  <si>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</si>
  <si>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</si>
  <si>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</si>
  <si>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</si>
  <si>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</si>
  <si>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</si>
  <si>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</si>
  <si>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</si>
  <si>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</si>
  <si>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</si>
  <si>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</si>
  <si>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</si>
  <si>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</si>
  <si>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</si>
  <si>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</si>
  <si>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</si>
  <si>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</si>
  <si>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</si>
  <si>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</si>
  <si>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</si>
  <si>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</si>
  <si>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</si>
  <si>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</si>
  <si>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</si>
  <si>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</si>
  <si>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</si>
  <si>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</si>
  <si>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</si>
  <si>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</si>
  <si>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</si>
  <si>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</si>
  <si>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</si>
  <si>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</si>
  <si>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</si>
  <si>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</si>
  <si>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</si>
  <si>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</si>
  <si>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</si>
  <si>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</si>
  <si>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</si>
  <si>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</si>
  <si>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</si>
  <si>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</si>
  <si>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</si>
  <si>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</si>
  <si>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</si>
  <si>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</si>
  <si>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</si>
  <si>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</si>
  <si>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</si>
  <si>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</si>
  <si>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</si>
  <si>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</si>
  <si>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</si>
  <si>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</si>
  <si>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</si>
  <si>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</si>
  <si>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</si>
  <si>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</si>
  <si>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</si>
  <si>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</si>
  <si>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</si>
  <si>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</si>
  <si>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</si>
  <si>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</si>
  <si>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</si>
  <si>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</si>
  <si>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</si>
  <si>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</si>
  <si>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</si>
  <si>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</si>
  <si>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</si>
  <si>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</si>
  <si>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</si>
  <si>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</si>
  <si>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</si>
  <si>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</si>
  <si>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</si>
  <si>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</si>
  <si>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</si>
  <si>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</si>
  <si>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</si>
  <si>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</si>
  <si>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</si>
  <si>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</si>
  <si>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</si>
  <si>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</si>
  <si>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</si>
  <si>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</si>
  <si>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</si>
  <si>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</si>
  <si>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</si>
  <si>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</si>
  <si>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</si>
  <si>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</si>
  <si>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</si>
  <si>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</si>
  <si>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</si>
  <si>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</si>
  <si>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</si>
  <si>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</si>
  <si>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</si>
  <si>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</si>
  <si>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</si>
  <si>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</si>
  <si>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</si>
  <si>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</si>
  <si>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</si>
  <si>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</si>
  <si>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</si>
  <si>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</si>
  <si>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</si>
  <si>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</si>
  <si>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</si>
  <si>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</si>
  <si>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</si>
  <si>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</si>
  <si>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</si>
  <si>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</si>
  <si>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</si>
  <si>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</si>
  <si>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</si>
  <si>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</si>
  <si>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</si>
  <si>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</si>
  <si>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</si>
  <si>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</si>
  <si>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</si>
  <si>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</si>
  <si>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</si>
  <si>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</si>
  <si>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</si>
  <si>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</si>
  <si>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</si>
  <si>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</si>
  <si>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</si>
  <si>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</si>
  <si>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</si>
  <si>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</si>
  <si>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</si>
  <si>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</si>
  <si>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</si>
  <si>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</si>
  <si>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</si>
  <si>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</si>
  <si>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</si>
  <si>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</si>
  <si>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</si>
  <si>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</si>
  <si>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</si>
  <si>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</si>
  <si>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</si>
  <si>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</si>
  <si>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</si>
  <si>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</si>
  <si>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</si>
  <si>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</si>
  <si>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</si>
  <si>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</si>
  <si>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</si>
  <si>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</si>
  <si>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</si>
  <si>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</si>
  <si>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</si>
  <si>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</si>
  <si>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</si>
  <si>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</si>
  <si>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</si>
  <si>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</si>
  <si>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</si>
  <si>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</si>
  <si>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</si>
  <si>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</si>
  <si>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</si>
  <si>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</si>
  <si>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</si>
  <si>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</si>
  <si>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</si>
  <si>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</si>
  <si>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</si>
  <si>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</si>
  <si>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</si>
  <si>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</si>
  <si>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</si>
  <si>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</si>
  <si>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</si>
  <si>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</si>
  <si>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</si>
  <si>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</si>
  <si>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</si>
  <si>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</si>
  <si>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</si>
  <si>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</si>
  <si>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</si>
  <si>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</si>
  <si>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</si>
  <si>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</si>
  <si>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</si>
  <si>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</si>
  <si>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</si>
  <si>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</si>
  <si>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</si>
  <si>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</si>
  <si>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</si>
  <si>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</si>
  <si>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</si>
  <si>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</si>
  <si>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</si>
  <si>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</si>
  <si>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</si>
  <si>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</si>
  <si>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</si>
  <si>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</si>
  <si>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</si>
  <si>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</si>
  <si>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</si>
  <si>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</si>
  <si>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</si>
  <si>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</si>
  <si>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</si>
  <si>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</si>
  <si>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</si>
  <si>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</si>
  <si>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</si>
  <si>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</si>
  <si>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</si>
  <si>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</si>
  <si>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</si>
  <si>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</si>
  <si>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</si>
  <si>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</si>
  <si>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</si>
  <si>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</si>
  <si>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</si>
  <si>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</si>
  <si>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</si>
  <si>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</si>
  <si>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</si>
  <si>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</si>
  <si>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</si>
  <si>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</si>
  <si>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</si>
  <si>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</si>
  <si>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</si>
  <si>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</si>
  <si>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</si>
  <si>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</si>
  <si>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</si>
  <si>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</si>
  <si>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</si>
  <si>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</si>
  <si>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</si>
  <si>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</si>
  <si>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</si>
  <si>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</si>
  <si>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</si>
  <si>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</si>
  <si>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</si>
  <si>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</si>
  <si>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</si>
  <si>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</si>
  <si>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</si>
  <si>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</si>
  <si>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</si>
  <si>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</si>
  <si>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</si>
  <si>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</si>
  <si>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</si>
  <si>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</si>
  <si>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</si>
  <si>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</si>
  <si>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</si>
  <si>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</si>
  <si>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</si>
  <si>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</si>
  <si>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</si>
  <si>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</si>
  <si>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</si>
  <si>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</si>
  <si>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</si>
  <si>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</si>
  <si>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</si>
  <si>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</si>
  <si>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</si>
  <si>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</si>
  <si>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</si>
  <si>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</si>
  <si>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</si>
  <si>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</si>
  <si>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</si>
  <si>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</si>
  <si>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</si>
  <si>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</si>
  <si>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</si>
  <si>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</si>
  <si>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</si>
  <si>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</si>
  <si>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</si>
  <si>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</si>
  <si>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</si>
  <si>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</si>
  <si>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</si>
  <si>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</si>
  <si>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</si>
  <si>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</si>
  <si>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</si>
  <si>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</si>
  <si>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</si>
  <si>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</si>
  <si>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</si>
  <si>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</si>
  <si>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</si>
  <si>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</si>
  <si>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</si>
  <si>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</si>
  <si>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</si>
  <si>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</si>
  <si>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</si>
  <si>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</si>
  <si>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</si>
  <si>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</si>
  <si>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</si>
  <si>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</si>
  <si>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</si>
  <si>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</si>
  <si>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</si>
  <si>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</si>
  <si>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</si>
  <si>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</si>
  <si>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</si>
  <si>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</si>
  <si>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</si>
  <si>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</si>
  <si>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</si>
  <si>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</si>
  <si>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</si>
  <si>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</si>
  <si>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</si>
  <si>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</si>
  <si>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</si>
  <si>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</si>
  <si>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</si>
  <si>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</si>
  <si>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</si>
  <si>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</si>
  <si>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</si>
  <si>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</si>
  <si>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</si>
  <si>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</si>
  <si>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</si>
  <si>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</si>
  <si>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</si>
  <si>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</si>
  <si>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</si>
  <si>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</si>
  <si>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</si>
  <si>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</si>
  <si>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</si>
  <si>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</si>
  <si>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</si>
  <si>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</si>
  <si>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</si>
  <si>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</si>
  <si>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</si>
  <si>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</si>
  <si>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</si>
  <si>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</si>
  <si>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</si>
  <si>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</si>
  <si>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</si>
  <si>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</si>
  <si>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</si>
  <si>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</si>
  <si>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</si>
  <si>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</si>
  <si>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</si>
  <si>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</si>
  <si>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</si>
  <si>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</si>
  <si>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</si>
  <si>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</si>
  <si>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</si>
  <si>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</si>
  <si>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</si>
  <si>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</si>
  <si>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</si>
  <si>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</si>
  <si>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</si>
  <si>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</si>
  <si>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</si>
  <si>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</si>
  <si>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</si>
  <si>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</si>
  <si>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</si>
  <si>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</si>
  <si>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</si>
  <si>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</si>
  <si>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</si>
  <si>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</si>
  <si>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</si>
  <si>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</si>
  <si>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</si>
  <si>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</si>
  <si>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</si>
  <si>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</si>
  <si>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</si>
  <si>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</si>
  <si>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</si>
  <si>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</si>
  <si>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</si>
  <si>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</si>
  <si>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</si>
  <si>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</si>
  <si>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</si>
  <si>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</si>
  <si>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</si>
  <si>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</si>
  <si>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</si>
  <si>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</si>
  <si>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</si>
  <si>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</si>
  <si>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</si>
  <si>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</si>
  <si>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</si>
  <si>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</si>
  <si>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</si>
  <si>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</si>
  <si>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</si>
  <si>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</si>
  <si>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</si>
  <si>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</si>
  <si>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</si>
  <si>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</si>
  <si>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</si>
  <si>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</si>
  <si>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</si>
  <si>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</si>
  <si>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</si>
  <si>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</si>
  <si>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</si>
  <si>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</si>
  <si>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</si>
  <si>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</si>
  <si>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</si>
  <si>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</si>
  <si>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</si>
  <si>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</si>
  <si>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</si>
  <si>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</si>
  <si>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</si>
  <si>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</si>
  <si>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</si>
  <si>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</si>
  <si>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</si>
  <si>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</si>
  <si>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</si>
  <si>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</si>
  <si>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</si>
  <si>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</si>
  <si>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</si>
  <si>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</si>
  <si>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</si>
  <si>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</si>
  <si>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</si>
  <si>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</si>
  <si>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</si>
  <si>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</si>
  <si>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</si>
  <si>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</si>
  <si>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</si>
  <si>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</si>
  <si>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</si>
  <si>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</si>
  <si>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</si>
  <si>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</si>
  <si>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</si>
  <si>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</si>
  <si>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</si>
  <si>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</si>
  <si>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</si>
  <si>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</si>
  <si>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</si>
  <si>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</si>
  <si>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</si>
  <si>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</si>
  <si>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</si>
  <si>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</si>
  <si>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</si>
  <si>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</si>
  <si>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</si>
  <si>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</si>
  <si>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</si>
  <si>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</si>
  <si>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</si>
  <si>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</si>
  <si>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</si>
  <si>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</si>
  <si>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</si>
  <si>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</si>
  <si>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</si>
  <si>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</si>
  <si>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</si>
  <si>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</si>
  <si>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</si>
  <si>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</si>
  <si>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</si>
  <si>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</si>
  <si>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</si>
  <si>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</si>
  <si>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</si>
  <si>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</si>
  <si>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</si>
  <si>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</si>
  <si>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</si>
  <si>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</si>
  <si>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</si>
  <si>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</si>
  <si>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</si>
  <si>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</si>
  <si>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</si>
  <si>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</si>
  <si>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</si>
  <si>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</si>
  <si>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</si>
  <si>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</si>
  <si>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</si>
  <si>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</si>
  <si>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</si>
  <si>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</si>
  <si>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</si>
  <si>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</si>
  <si>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</si>
  <si>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</si>
  <si>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</si>
  <si>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</si>
  <si>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</si>
  <si>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</si>
  <si>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</si>
  <si>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</si>
  <si>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</si>
  <si>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</si>
  <si>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</si>
  <si>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</si>
  <si>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</si>
  <si>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</si>
  <si>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</si>
  <si>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</si>
  <si>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</si>
  <si>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</si>
  <si>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</si>
  <si>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</si>
  <si>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</si>
  <si>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</si>
  <si>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</si>
  <si>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</si>
  <si>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</si>
  <si>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</si>
  <si>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</si>
  <si>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</si>
  <si>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</si>
  <si>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</si>
  <si>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</si>
  <si>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</si>
  <si>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</si>
  <si>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</si>
  <si>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</si>
  <si>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</si>
  <si>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</si>
  <si>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</si>
  <si>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</si>
  <si>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</si>
  <si>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</si>
  <si>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</si>
  <si>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</si>
  <si>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</si>
  <si>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</si>
  <si>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</si>
  <si>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</si>
  <si>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</si>
  <si>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</si>
  <si>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</si>
  <si>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</si>
  <si>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</si>
  <si>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</si>
  <si>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</si>
  <si>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</si>
  <si>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</si>
  <si>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</si>
  <si>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</si>
  <si>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</si>
  <si>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</si>
  <si>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</si>
  <si>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</si>
  <si>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</si>
  <si>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</si>
  <si>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</si>
  <si>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</si>
  <si>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</si>
  <si>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</si>
  <si>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</si>
  <si>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</si>
  <si>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</si>
  <si>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</si>
  <si>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</si>
  <si>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</si>
  <si>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</si>
  <si>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</si>
  <si>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</si>
  <si>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</si>
  <si>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</si>
  <si>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</si>
  <si>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</si>
  <si>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</si>
  <si>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</si>
  <si>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</si>
  <si>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</si>
  <si>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</si>
  <si>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</si>
  <si>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</si>
  <si>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</si>
  <si>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</si>
  <si>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</si>
  <si>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</si>
  <si>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</si>
  <si>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</si>
  <si>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</si>
  <si>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</si>
  <si>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</si>
  <si>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</si>
  <si>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</si>
  <si>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</si>
  <si>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</si>
  <si>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</si>
  <si>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</si>
  <si>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</si>
  <si>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</si>
  <si>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</si>
  <si>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</si>
  <si>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</si>
  <si>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</si>
  <si>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</si>
  <si>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</si>
  <si>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</si>
  <si>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</si>
  <si>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</si>
  <si>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</si>
  <si>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</si>
  <si>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</si>
  <si>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</si>
  <si>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</si>
  <si>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</si>
  <si>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</si>
  <si>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</si>
  <si>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</si>
  <si>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</si>
  <si>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</si>
  <si>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</si>
  <si>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</si>
  <si>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</si>
  <si>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</si>
  <si>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</si>
  <si>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</si>
  <si>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</si>
  <si>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</si>
  <si>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</si>
  <si>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</si>
  <si>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</si>
  <si>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</si>
  <si>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</si>
  <si>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</si>
  <si>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</si>
  <si>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</si>
  <si>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</si>
  <si>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</si>
  <si>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</si>
  <si>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</si>
  <si>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</si>
  <si>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</si>
  <si>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</si>
  <si>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</si>
  <si>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</si>
  <si>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</si>
  <si>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</si>
  <si>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</si>
  <si>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</si>
  <si>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</si>
  <si>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</si>
  <si>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</si>
  <si>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</si>
  <si>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</si>
  <si>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</si>
  <si>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</si>
  <si>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</si>
  <si>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</si>
  <si>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</si>
  <si>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</si>
  <si>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</si>
  <si>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</si>
  <si>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</si>
  <si>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</si>
  <si>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</si>
  <si>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</si>
  <si>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</si>
  <si>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</si>
  <si>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</si>
  <si>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</si>
  <si>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</si>
  <si>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</si>
  <si>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</si>
  <si>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</si>
  <si>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</si>
  <si>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</si>
  <si>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</si>
  <si>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</si>
  <si>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</si>
  <si>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</si>
  <si>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</si>
  <si>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</si>
  <si>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</si>
  <si>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</si>
  <si>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</si>
  <si>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</si>
  <si>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</si>
  <si>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</si>
  <si>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</si>
  <si>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</si>
  <si>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</si>
  <si>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</si>
  <si>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</si>
  <si>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</si>
  <si>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</si>
  <si>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</si>
  <si>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</si>
  <si>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</si>
  <si>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</si>
  <si>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</si>
  <si>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</si>
  <si>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</si>
  <si>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</si>
  <si>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</si>
  <si>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</si>
  <si>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</si>
  <si>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</si>
  <si>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</si>
  <si>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</si>
  <si>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</si>
  <si>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</si>
  <si>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</si>
  <si>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</si>
  <si>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</si>
  <si>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</si>
  <si>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</si>
  <si>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</si>
  <si>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</si>
  <si>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</si>
  <si>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</si>
  <si>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</si>
  <si>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</si>
  <si>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</si>
  <si>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</si>
  <si>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</si>
  <si>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</si>
  <si>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</si>
  <si>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</si>
  <si>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</si>
  <si>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</si>
  <si>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</si>
  <si>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</si>
  <si>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</si>
  <si>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</si>
  <si>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</si>
  <si>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</si>
  <si>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</si>
  <si>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</si>
  <si>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</si>
  <si>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</si>
  <si>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</si>
  <si>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</si>
  <si>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</si>
  <si>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</si>
  <si>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</si>
  <si>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</si>
  <si>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</si>
  <si>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</si>
  <si>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</si>
  <si>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</si>
  <si>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</si>
  <si>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</si>
  <si>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</si>
  <si>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</si>
  <si>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</si>
  <si>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</si>
  <si>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</si>
  <si>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</si>
  <si>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</si>
  <si>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</si>
  <si>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</si>
  <si>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</si>
  <si>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</si>
  <si>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</si>
  <si>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</si>
  <si>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</si>
  <si>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</si>
  <si>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</si>
  <si>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</si>
  <si>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</si>
  <si>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</si>
  <si>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</si>
  <si>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</si>
  <si>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</si>
  <si>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</si>
  <si>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</si>
  <si>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</si>
  <si>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</si>
  <si>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</si>
  <si>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</si>
  <si>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</si>
  <si>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</si>
  <si>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</si>
  <si>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</si>
  <si>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</si>
  <si>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</si>
  <si>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</si>
  <si>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</si>
  <si>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</si>
  <si>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</si>
  <si>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</si>
  <si>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</si>
  <si>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</si>
  <si>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</si>
  <si>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</si>
  <si>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</si>
  <si>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</si>
  <si>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</si>
  <si>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</si>
  <si>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</si>
  <si>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</si>
  <si>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</si>
  <si>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</si>
  <si>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</si>
  <si>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</si>
  <si>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</si>
  <si>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</si>
  <si>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</si>
  <si>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</si>
  <si>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</si>
  <si>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</si>
  <si>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</si>
  <si>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</si>
  <si>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</si>
  <si>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</si>
  <si>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</si>
  <si>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</si>
  <si>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</si>
  <si>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</si>
  <si>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</si>
  <si>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</si>
  <si>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</si>
  <si>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</si>
  <si>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</si>
  <si>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</si>
  <si>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</si>
  <si>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</si>
  <si>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</si>
  <si>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</si>
  <si>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</si>
  <si>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</si>
  <si>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</si>
  <si>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</si>
  <si>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</si>
  <si>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</si>
  <si>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</si>
  <si>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</si>
  <si>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</si>
  <si>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</si>
  <si>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</si>
  <si>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</si>
  <si>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</si>
  <si>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</si>
  <si>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</si>
  <si>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</si>
  <si>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</si>
  <si>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</si>
  <si>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</si>
  <si>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</si>
  <si>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</si>
  <si>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</si>
  <si>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</si>
  <si>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</si>
  <si>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</si>
  <si>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</si>
  <si>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</si>
  <si>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</si>
  <si>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</si>
  <si>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</si>
  <si>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</si>
  <si>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</si>
  <si>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</si>
  <si>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</si>
  <si>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</si>
  <si>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</si>
  <si>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</si>
  <si>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</si>
  <si>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</si>
  <si>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</si>
  <si>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</si>
  <si>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</si>
  <si>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</si>
  <si>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</si>
  <si>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</si>
  <si>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</si>
  <si>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</si>
  <si>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</si>
  <si>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</si>
  <si>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</si>
  <si>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</si>
  <si>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</si>
  <si>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</si>
  <si>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</si>
  <si>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</si>
  <si>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</si>
  <si>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</si>
  <si>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</si>
  <si>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</si>
  <si>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</si>
  <si>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</si>
  <si>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</si>
  <si>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</si>
  <si>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</si>
  <si>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</si>
  <si>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</si>
  <si>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</si>
  <si>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</si>
  <si>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</si>
  <si>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</si>
  <si>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</si>
  <si>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</si>
  <si>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</si>
  <si>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</si>
  <si>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</si>
  <si>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</si>
  <si>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</si>
  <si>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</si>
  <si>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</si>
  <si>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</si>
  <si>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</si>
  <si>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</si>
  <si>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</si>
  <si>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</si>
  <si>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</si>
  <si>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</si>
  <si>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</si>
  <si>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</si>
  <si>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</si>
  <si>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</si>
  <si>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</si>
  <si>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</si>
  <si>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</si>
  <si>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</si>
  <si>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</si>
  <si>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</si>
  <si>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</si>
  <si>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</si>
  <si>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</si>
  <si>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</si>
  <si>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</si>
  <si>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</si>
  <si>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</si>
  <si>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</si>
  <si>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</si>
  <si>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</si>
  <si>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</si>
  <si>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</si>
  <si>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</si>
  <si>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</si>
  <si>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</si>
  <si>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</si>
  <si>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</si>
  <si>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</si>
  <si>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</si>
  <si>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</si>
  <si>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</si>
  <si>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</si>
  <si>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</si>
  <si>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</si>
  <si>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</si>
  <si>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</si>
  <si>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</si>
  <si>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</si>
  <si>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</si>
  <si>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</si>
  <si>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</si>
  <si>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</si>
  <si>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</si>
  <si>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</si>
  <si>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</si>
  <si>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</si>
  <si>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</si>
  <si>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</si>
  <si>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</si>
  <si>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</si>
  <si>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</si>
  <si>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</si>
  <si>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</si>
  <si>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</si>
  <si>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</si>
  <si>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</si>
  <si>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</si>
  <si>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</si>
  <si>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</si>
  <si>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</si>
  <si>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</si>
  <si>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</si>
  <si>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</si>
  <si>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</si>
  <si>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</si>
  <si>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</si>
  <si>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</si>
  <si>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</si>
  <si>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</si>
  <si>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</si>
  <si>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</si>
  <si>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</si>
  <si>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</si>
  <si>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</si>
  <si>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</si>
  <si>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</si>
  <si>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</si>
  <si>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</si>
  <si>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</si>
  <si>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</si>
  <si>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</si>
  <si>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</si>
  <si>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</si>
  <si>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</si>
  <si>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</si>
  <si>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</si>
  <si>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</si>
  <si>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</si>
  <si>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</si>
  <si>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</si>
  <si>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</si>
  <si>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</si>
  <si>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</si>
  <si>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</si>
  <si>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</si>
  <si>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</si>
  <si>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</si>
  <si>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</si>
  <si>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</si>
  <si>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</si>
  <si>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</si>
  <si>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</si>
  <si>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</si>
  <si>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</si>
  <si>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</si>
  <si>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</si>
  <si>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</si>
  <si>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</si>
  <si>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</si>
  <si>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</si>
  <si>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</si>
  <si>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</si>
  <si>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</si>
  <si>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</si>
  <si>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</si>
  <si>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</si>
  <si>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</si>
  <si>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</si>
  <si>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</si>
  <si>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</si>
  <si>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</si>
  <si>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</si>
  <si>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</si>
  <si>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</si>
  <si>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</si>
  <si>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</si>
  <si>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</si>
  <si>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</si>
  <si>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</si>
  <si>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</si>
  <si>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</si>
  <si>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</si>
  <si>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</si>
  <si>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</si>
  <si>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</si>
  <si>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</si>
  <si>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</si>
  <si>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</si>
  <si>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</si>
  <si>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</si>
  <si>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</si>
  <si>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</si>
  <si>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</si>
  <si>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</si>
  <si>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</si>
  <si>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</si>
  <si>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</si>
  <si>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</si>
  <si>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</si>
  <si>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</si>
  <si>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</si>
  <si>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</si>
  <si>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</si>
  <si>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</si>
  <si>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</si>
  <si>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</si>
  <si>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</si>
  <si>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</si>
  <si>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</si>
  <si>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</si>
  <si>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</si>
  <si>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</si>
  <si>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</si>
  <si>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</si>
  <si>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</si>
  <si>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</si>
  <si>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</si>
  <si>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</si>
  <si>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</si>
  <si>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</si>
  <si>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</si>
  <si>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</si>
  <si>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</si>
  <si>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</si>
  <si>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</si>
  <si>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</si>
  <si>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</si>
  <si>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</si>
  <si>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</si>
  <si>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</si>
  <si>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</si>
  <si>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</si>
  <si>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</si>
  <si>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</si>
  <si>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</si>
  <si>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</si>
  <si>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</si>
  <si>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</si>
  <si>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</si>
  <si>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</si>
  <si>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</si>
  <si>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</si>
  <si>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</si>
  <si>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</si>
  <si>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</si>
  <si>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</si>
  <si>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</si>
  <si>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</si>
  <si>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</si>
  <si>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</si>
  <si>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</si>
  <si>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</si>
  <si>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</si>
  <si>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</si>
  <si>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</si>
  <si>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</si>
  <si>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</si>
  <si>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</si>
  <si>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</si>
  <si>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</si>
  <si>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</si>
  <si>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</si>
  <si>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</si>
  <si>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</si>
  <si>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</si>
  <si>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</si>
  <si>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</si>
  <si>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</si>
  <si>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</si>
  <si>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</si>
  <si>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</si>
  <si>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</si>
  <si>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</si>
  <si>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</si>
  <si>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</si>
  <si>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</si>
  <si>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</si>
  <si>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</si>
  <si>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</si>
  <si>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</si>
  <si>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</si>
  <si>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</si>
  <si>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</si>
  <si>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</si>
  <si>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</si>
  <si>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</si>
  <si>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</si>
  <si>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</si>
  <si>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</si>
  <si>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</si>
  <si>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</si>
  <si>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</si>
  <si>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</si>
  <si>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</si>
  <si>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</si>
  <si>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</si>
  <si>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</si>
  <si>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</si>
  <si>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</si>
  <si>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</si>
  <si>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</si>
  <si>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</si>
  <si>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</si>
  <si>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</si>
  <si>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</si>
  <si>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</si>
  <si>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</si>
  <si>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</si>
  <si>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</si>
  <si>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</si>
  <si>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</si>
  <si>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</si>
  <si>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</si>
  <si>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</si>
  <si>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</si>
  <si>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</si>
  <si>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</si>
  <si>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</si>
  <si>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</si>
  <si>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</si>
  <si>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</si>
  <si>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</si>
  <si>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</si>
  <si>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</si>
  <si>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</si>
  <si>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</si>
  <si>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</si>
  <si>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</si>
  <si>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</si>
  <si>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</si>
  <si>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</si>
  <si>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</si>
  <si>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</si>
  <si>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</si>
  <si>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</si>
  <si>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</si>
  <si>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</si>
  <si>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</si>
  <si>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</si>
  <si>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</si>
  <si>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</si>
  <si>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</si>
  <si>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</si>
  <si>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</si>
  <si>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</si>
  <si>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</si>
  <si>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</si>
  <si>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</si>
  <si>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</si>
  <si>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</si>
  <si>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</si>
  <si>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</si>
  <si>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</si>
  <si>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</si>
  <si>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</si>
  <si>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</si>
  <si>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</si>
  <si>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</si>
  <si>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</si>
  <si>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</si>
  <si>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</si>
  <si>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</si>
  <si>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</si>
  <si>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</si>
  <si>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</si>
  <si>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</si>
  <si>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</si>
  <si>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</si>
  <si>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</si>
  <si>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</si>
  <si>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</si>
  <si>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</si>
  <si>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</si>
  <si>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</si>
  <si>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</si>
  <si>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</si>
  <si>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</si>
  <si>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</si>
  <si>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</si>
  <si>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</si>
  <si>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</si>
  <si>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</si>
  <si>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</si>
  <si>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</si>
  <si>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</si>
  <si>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</si>
  <si>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</si>
  <si>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</si>
  <si>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</si>
  <si>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</si>
  <si>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</si>
  <si>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</si>
  <si>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</si>
  <si>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</si>
  <si>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</si>
  <si>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</si>
  <si>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</si>
  <si>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</si>
  <si>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</si>
  <si>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</si>
  <si>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</si>
  <si>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</si>
  <si>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</si>
  <si>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</si>
  <si>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</si>
  <si>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</si>
  <si>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</si>
  <si>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</si>
  <si>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</si>
  <si>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</si>
  <si>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</si>
  <si>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</si>
  <si>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</si>
  <si>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</si>
  <si>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</si>
  <si>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</si>
  <si>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</si>
  <si>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</si>
  <si>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</si>
  <si>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</si>
  <si>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</si>
  <si>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</si>
  <si>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</si>
  <si>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</si>
  <si>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</si>
  <si>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</si>
  <si>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</si>
  <si>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</si>
  <si>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</si>
  <si>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</si>
  <si>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</si>
  <si>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</si>
  <si>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</si>
  <si>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</si>
  <si>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</si>
  <si>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</si>
  <si>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</si>
  <si>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</si>
  <si>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</si>
  <si>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</si>
  <si>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</si>
  <si>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</si>
  <si>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</si>
  <si>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</si>
  <si>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</si>
  <si>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</si>
  <si>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</si>
  <si>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</si>
  <si>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</si>
  <si>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</si>
  <si>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</si>
  <si>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</si>
  <si>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</si>
  <si>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</si>
  <si>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</si>
  <si>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</si>
  <si>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</si>
  <si>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</si>
  <si>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</si>
  <si>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</si>
  <si>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</si>
  <si>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</si>
  <si>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</si>
  <si>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</si>
  <si>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</si>
  <si>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</si>
  <si>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</si>
  <si>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</si>
  <si>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</si>
  <si>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</si>
  <si>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</si>
  <si>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</si>
  <si>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</si>
  <si>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</si>
  <si>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</si>
  <si>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</si>
  <si>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</si>
  <si>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</si>
  <si>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</si>
  <si>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</si>
  <si>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</si>
  <si>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</si>
  <si>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</si>
  <si>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</si>
  <si>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</si>
  <si>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</si>
  <si>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</si>
  <si>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</si>
  <si>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</si>
  <si>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</si>
  <si>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</si>
  <si>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</si>
  <si>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</si>
  <si>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</si>
  <si>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</si>
  <si>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</si>
  <si>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</si>
  <si>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</si>
  <si>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</si>
  <si>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</si>
  <si>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</si>
  <si>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</si>
  <si>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</si>
  <si>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</si>
  <si>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</si>
  <si>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</si>
  <si>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</si>
  <si>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</si>
  <si>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</si>
  <si>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</si>
  <si>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</si>
  <si>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</si>
  <si>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</si>
  <si>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</si>
  <si>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</si>
  <si>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</si>
  <si>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</si>
  <si>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</si>
  <si>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</si>
  <si>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</si>
  <si>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</si>
  <si>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</si>
  <si>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</si>
  <si>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</si>
  <si>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</si>
  <si>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</si>
  <si>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</si>
  <si>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</si>
  <si>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</si>
  <si>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</si>
  <si>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</si>
  <si>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</si>
  <si>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</si>
  <si>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</si>
  <si>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</si>
  <si>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</si>
  <si>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</si>
  <si>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</si>
  <si>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</si>
  <si>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</si>
  <si>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</si>
  <si>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</si>
  <si>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</si>
  <si>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</si>
  <si>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</si>
  <si>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</si>
  <si>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</si>
  <si>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</si>
  <si>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</si>
  <si>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</si>
  <si>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</si>
  <si>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</si>
  <si>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</si>
  <si>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</si>
  <si>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</si>
  <si>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</si>
  <si>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</si>
  <si>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</si>
  <si>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</si>
  <si>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</si>
  <si>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</si>
  <si>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</si>
  <si>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</si>
  <si>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</si>
  <si>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</si>
  <si>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</si>
  <si>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</si>
  <si>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</si>
  <si>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</si>
  <si>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</si>
  <si>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</si>
  <si>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</si>
  <si>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</si>
  <si>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</si>
  <si>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</si>
  <si>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</si>
  <si>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</si>
  <si>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</si>
  <si>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</si>
  <si>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</si>
  <si>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</si>
  <si>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</si>
  <si>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</si>
  <si>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</si>
  <si>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</si>
  <si>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</si>
  <si>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</si>
  <si>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</si>
  <si>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</si>
  <si>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</si>
  <si>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</si>
  <si>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</si>
  <si>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</si>
  <si>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</si>
  <si>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</si>
  <si>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</si>
  <si>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</si>
  <si>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</si>
  <si>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</si>
  <si>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</si>
  <si>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</si>
  <si>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</si>
  <si>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</si>
  <si>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</si>
  <si>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</si>
  <si>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</si>
  <si>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</si>
  <si>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</si>
  <si>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</si>
  <si>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</si>
  <si>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</si>
  <si>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</si>
  <si>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</si>
  <si>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</si>
  <si>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</si>
  <si>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</si>
  <si>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</si>
  <si>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</si>
  <si>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</si>
  <si>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</si>
  <si>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</si>
  <si>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</si>
  <si>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</si>
  <si>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</si>
  <si>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</si>
  <si>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</si>
  <si>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</si>
  <si>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</si>
  <si>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</si>
  <si>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</si>
  <si>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</si>
  <si>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</si>
  <si>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</si>
  <si>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</si>
  <si>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</si>
  <si>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</si>
  <si>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</si>
  <si>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</si>
  <si>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</si>
  <si>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</si>
  <si>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</si>
  <si>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</si>
  <si>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</si>
  <si>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</si>
  <si>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</si>
  <si>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</si>
  <si>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</si>
  <si>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</si>
  <si>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</si>
  <si>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</si>
  <si>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</si>
  <si>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</si>
  <si>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</si>
  <si>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</si>
  <si>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</si>
  <si>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</si>
  <si>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</si>
  <si>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</si>
  <si>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</si>
  <si>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</si>
  <si>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</si>
  <si>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</si>
  <si>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</si>
  <si>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</si>
  <si>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</si>
  <si>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</si>
  <si>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</si>
  <si>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</si>
  <si>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</si>
  <si>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</si>
  <si>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</si>
  <si>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</si>
  <si>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</si>
  <si>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</si>
  <si>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</si>
  <si>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</si>
  <si>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</si>
  <si>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</si>
  <si>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</si>
  <si>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</si>
  <si>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</si>
  <si>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</si>
  <si>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</si>
  <si>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</si>
  <si>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</si>
  <si>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</si>
  <si>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</si>
  <si>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</si>
  <si>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</si>
  <si>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</si>
  <si>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</si>
  <si>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</si>
  <si>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</si>
  <si>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</si>
  <si>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</si>
  <si>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</si>
  <si>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</si>
  <si>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</si>
  <si>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</si>
  <si>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</si>
  <si>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</si>
  <si>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</si>
  <si>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</si>
  <si>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</si>
  <si>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</si>
  <si>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</si>
  <si>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</si>
  <si>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</si>
  <si>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</si>
  <si>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</si>
  <si>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</si>
  <si>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</si>
  <si>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</si>
  <si>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</si>
  <si>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</si>
  <si>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</si>
  <si>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</si>
  <si>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</si>
  <si>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</si>
  <si>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</si>
  <si>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</si>
  <si>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</si>
  <si>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</si>
  <si>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</si>
  <si>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</si>
  <si>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</si>
  <si>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</si>
  <si>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</si>
  <si>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</si>
  <si>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</si>
  <si>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</si>
  <si>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</si>
  <si>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</si>
  <si>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</si>
  <si>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</si>
  <si>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</si>
  <si>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</si>
  <si>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</si>
  <si>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</si>
  <si>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</si>
  <si>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</si>
  <si>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</si>
  <si>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</si>
  <si>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</si>
  <si>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</si>
  <si>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</si>
  <si>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</si>
  <si>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</si>
  <si>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</si>
  <si>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</si>
  <si>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</si>
  <si>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</si>
  <si>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</si>
  <si>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</si>
  <si>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</si>
  <si>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</si>
  <si>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</si>
  <si>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</si>
  <si>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</si>
  <si>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</si>
  <si>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</si>
  <si>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</si>
  <si>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</si>
  <si>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</si>
  <si>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</si>
  <si>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</si>
  <si>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</si>
  <si>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</si>
  <si>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</si>
  <si>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</si>
  <si>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</si>
  <si>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</si>
  <si>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</si>
  <si>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</si>
  <si>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</si>
  <si>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</si>
  <si>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</si>
  <si>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</si>
  <si>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</si>
  <si>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</si>
  <si>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</si>
  <si>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</si>
  <si>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</si>
  <si>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</si>
  <si>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</si>
  <si>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</si>
  <si>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</si>
  <si>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</si>
  <si>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</si>
  <si>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</si>
  <si>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</si>
  <si>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</si>
  <si>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</si>
  <si>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</si>
  <si>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</si>
  <si>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</si>
  <si>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</si>
  <si>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</si>
  <si>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</si>
  <si>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</si>
  <si>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</si>
  <si>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</si>
  <si>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</si>
  <si>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</si>
  <si>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</si>
  <si>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</si>
  <si>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</si>
  <si>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</si>
  <si>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</si>
  <si>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</si>
  <si>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</si>
  <si>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</si>
  <si>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</si>
  <si>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</si>
  <si>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</si>
  <si>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</si>
  <si>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</si>
  <si>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</si>
  <si>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</si>
  <si>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</si>
  <si>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</si>
  <si>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</si>
  <si>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</si>
  <si>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</si>
  <si>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</si>
  <si>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</si>
  <si>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</si>
  <si>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</si>
  <si>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</si>
  <si>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</si>
  <si>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</si>
  <si>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</si>
  <si>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</si>
  <si>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</si>
  <si>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</si>
  <si>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</si>
  <si>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</si>
  <si>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</si>
  <si>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</si>
  <si>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</si>
  <si>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</si>
  <si>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</si>
  <si>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</si>
  <si>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</si>
  <si>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</si>
  <si>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</si>
  <si>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</si>
  <si>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</si>
  <si>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</si>
  <si>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</si>
  <si>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</si>
  <si>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</si>
  <si>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</si>
  <si>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</si>
  <si>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</si>
  <si>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</si>
  <si>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</si>
  <si>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</si>
  <si>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</si>
  <si>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</si>
  <si>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</si>
  <si>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</si>
  <si>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</si>
  <si>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</si>
  <si>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</si>
  <si>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</si>
  <si>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</si>
  <si>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</si>
  <si>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</si>
  <si>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</si>
  <si>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</si>
  <si>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</si>
  <si>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</si>
  <si>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</si>
  <si>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</si>
  <si>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</si>
  <si>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</si>
  <si>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</si>
  <si>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</si>
  <si>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</si>
  <si>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</si>
  <si>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</si>
  <si>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</si>
  <si>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</si>
  <si>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</si>
  <si>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</si>
  <si>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</si>
  <si>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</si>
  <si>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</si>
  <si>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</si>
  <si>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</si>
  <si>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</si>
  <si>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</si>
  <si>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</si>
  <si>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</si>
  <si>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</si>
  <si>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</si>
  <si>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</si>
  <si>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</si>
  <si>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</si>
  <si>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</si>
  <si>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</si>
  <si>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</si>
  <si>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</si>
  <si>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</si>
  <si>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</si>
  <si>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</si>
  <si>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</si>
  <si>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</si>
  <si>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</si>
  <si>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</si>
  <si>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</si>
  <si>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</si>
  <si>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</si>
  <si>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</si>
  <si>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</si>
  <si>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</si>
  <si>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</si>
  <si>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</si>
  <si>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</si>
  <si>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</si>
  <si>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</si>
  <si>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</si>
  <si>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</si>
  <si>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</si>
  <si>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</si>
  <si>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</si>
  <si>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</si>
  <si>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</si>
  <si>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</si>
  <si>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</si>
  <si>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</si>
  <si>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</si>
  <si>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</si>
  <si>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</si>
  <si>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</si>
  <si>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</si>
  <si>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</si>
  <si>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</si>
  <si>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</si>
  <si>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</si>
  <si>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</si>
  <si>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</si>
  <si>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</si>
  <si>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</si>
  <si>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</si>
  <si>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</si>
  <si>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</si>
  <si>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</si>
  <si>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</si>
  <si>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</si>
  <si>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</si>
  <si>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</si>
  <si>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</si>
  <si>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</si>
  <si>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</si>
  <si>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</si>
  <si>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</si>
  <si>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</si>
  <si>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</si>
  <si>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</si>
  <si>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</si>
  <si>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</si>
  <si>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</si>
  <si>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</si>
  <si>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</si>
  <si>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</si>
  <si>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</si>
  <si>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</si>
  <si>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</si>
  <si>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</si>
  <si>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</si>
  <si>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</si>
  <si>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</si>
  <si>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</si>
  <si>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</si>
  <si>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</si>
  <si>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</si>
  <si>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</si>
  <si>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</si>
  <si>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</si>
  <si>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</si>
  <si>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</si>
  <si>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</si>
  <si>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</si>
  <si>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</si>
  <si>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</si>
  <si>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</si>
  <si>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</si>
  <si>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</si>
  <si>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</si>
  <si>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</si>
  <si>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</si>
  <si>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</si>
  <si>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</si>
  <si>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</si>
  <si>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</si>
  <si>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</si>
  <si>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</si>
  <si>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</si>
  <si>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</si>
  <si>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</si>
  <si>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</si>
  <si>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</si>
  <si>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</si>
  <si>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</si>
  <si>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</si>
  <si>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</si>
  <si>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</si>
  <si>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</si>
  <si>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</si>
  <si>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</si>
  <si>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</si>
  <si>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</si>
  <si>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</si>
  <si>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</si>
  <si>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</si>
  <si>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</si>
  <si>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</si>
  <si>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</si>
  <si>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</si>
  <si>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</si>
  <si>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</si>
  <si>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</si>
  <si>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</si>
  <si>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</si>
  <si>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</si>
  <si>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</si>
  <si>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</si>
  <si>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</si>
  <si>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</si>
  <si>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</si>
  <si>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</si>
  <si>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</si>
  <si>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</si>
  <si>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</si>
  <si>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</si>
  <si>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</si>
  <si>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</si>
  <si>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</si>
  <si>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</si>
  <si>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</si>
  <si>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</si>
  <si>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</si>
  <si>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</si>
  <si>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</si>
  <si>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</si>
  <si>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</si>
  <si>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</si>
  <si>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</si>
  <si>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</si>
  <si>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</si>
  <si>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</si>
  <si>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</si>
  <si>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</si>
  <si>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</si>
  <si>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</si>
  <si>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</si>
  <si>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</si>
  <si>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</si>
  <si>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</si>
  <si>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</si>
  <si>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</si>
  <si>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</si>
  <si>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</si>
  <si>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</si>
  <si>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</si>
  <si>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</si>
  <si>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</si>
  <si>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</si>
  <si>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</si>
  <si>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</si>
  <si>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</si>
  <si>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</si>
  <si>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</si>
  <si>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</si>
  <si>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</si>
  <si>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</si>
  <si>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</si>
  <si>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</si>
  <si>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</si>
  <si>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</si>
  <si>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</si>
  <si>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</si>
  <si>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</si>
  <si>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</si>
  <si>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</si>
  <si>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</si>
  <si>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</si>
  <si>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</si>
  <si>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</si>
  <si>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</si>
  <si>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</si>
  <si>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</si>
  <si>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</si>
  <si>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</si>
  <si>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</si>
  <si>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</si>
  <si>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</si>
  <si>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</si>
  <si>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</si>
  <si>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</si>
  <si>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</si>
  <si>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</si>
  <si>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</si>
  <si>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</si>
  <si>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</si>
  <si>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</si>
  <si>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</si>
  <si>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</si>
  <si>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</si>
  <si>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</si>
  <si>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</si>
  <si>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</si>
  <si>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</si>
  <si>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</si>
  <si>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</si>
  <si>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</si>
  <si>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</si>
  <si>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</si>
  <si>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</si>
  <si>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</si>
  <si>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</si>
  <si>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</si>
  <si>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</si>
  <si>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</si>
  <si>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</si>
  <si>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</si>
  <si>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</si>
  <si>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</si>
  <si>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</si>
  <si>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</si>
  <si>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</si>
  <si>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</si>
  <si>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</si>
  <si>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</si>
  <si>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</si>
  <si>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</si>
  <si>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</si>
  <si>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</si>
  <si>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</si>
  <si>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</si>
  <si>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</si>
  <si>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</si>
  <si>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</si>
  <si>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</si>
  <si>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</si>
  <si>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</si>
  <si>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</si>
  <si>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</si>
  <si>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</si>
  <si>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</si>
  <si>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</si>
  <si>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</si>
  <si>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</si>
  <si>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</si>
  <si>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</si>
  <si>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</si>
  <si>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</si>
  <si>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</si>
  <si>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</si>
  <si>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</si>
  <si>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</si>
  <si>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</si>
  <si>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</si>
  <si>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</si>
  <si>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</si>
  <si>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</si>
  <si>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</si>
  <si>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</si>
  <si>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</si>
  <si>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</si>
  <si>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</si>
  <si>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</si>
  <si>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</si>
  <si>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</si>
  <si>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</si>
  <si>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</si>
  <si>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</si>
  <si>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</si>
  <si>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</si>
  <si>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</si>
  <si>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</si>
  <si>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</si>
  <si>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</si>
  <si>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</si>
  <si>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</si>
  <si>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</si>
  <si>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</si>
  <si>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</si>
  <si>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</si>
  <si>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</si>
  <si>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</si>
  <si>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</si>
  <si>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</si>
  <si>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</si>
  <si>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</si>
  <si>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</si>
  <si>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</si>
  <si>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</si>
  <si>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</si>
  <si>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</si>
  <si>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</si>
  <si>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</si>
  <si>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</si>
  <si>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</si>
  <si>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</si>
  <si>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</si>
  <si>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</si>
  <si>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</si>
  <si>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</si>
  <si>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</si>
  <si>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</si>
  <si>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</si>
  <si>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</si>
  <si>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</si>
  <si>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</si>
  <si>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</si>
  <si>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</si>
  <si>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</si>
  <si>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</si>
  <si>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</si>
  <si>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</si>
  <si>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</si>
  <si>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</si>
  <si>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</si>
  <si>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</si>
  <si>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</si>
  <si>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</si>
  <si>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</si>
  <si>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</si>
  <si>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</si>
  <si>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</si>
  <si>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</si>
  <si>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</si>
  <si>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</si>
  <si>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</si>
  <si>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</si>
  <si>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</si>
  <si>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</si>
  <si>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</si>
  <si>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</si>
  <si>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</si>
  <si>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</si>
  <si>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</si>
  <si>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</si>
  <si>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</si>
  <si>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</si>
  <si>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</si>
  <si>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</si>
  <si>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</si>
  <si>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</si>
  <si>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</si>
  <si>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</si>
  <si>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</si>
  <si>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</si>
  <si>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</si>
  <si>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</si>
  <si>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</si>
  <si>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</si>
  <si>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</si>
  <si>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</si>
  <si>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</si>
  <si>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</si>
  <si>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</si>
  <si>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</si>
  <si>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</si>
  <si>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</si>
  <si>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</si>
  <si>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</si>
  <si>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</si>
  <si>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</si>
  <si>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</si>
  <si>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</si>
  <si>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</si>
  <si>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</si>
  <si>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</si>
  <si>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</si>
  <si>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</si>
  <si>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</si>
  <si>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</si>
  <si>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</si>
  <si>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</si>
  <si>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</si>
  <si>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</si>
  <si>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</si>
  <si>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</si>
  <si>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</si>
  <si>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</si>
  <si>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</si>
  <si>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</si>
  <si>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</si>
  <si>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</si>
  <si>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</si>
  <si>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</si>
  <si>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</si>
  <si>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</si>
  <si>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</si>
  <si>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</si>
  <si>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</si>
  <si>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</si>
  <si>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</si>
  <si>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</si>
  <si>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</si>
  <si>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</si>
  <si>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</si>
  <si>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</si>
  <si>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</si>
  <si>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</si>
  <si>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</si>
  <si>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</si>
  <si>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</si>
  <si>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</si>
  <si>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</si>
  <si>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</si>
  <si>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</si>
  <si>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</si>
  <si>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</si>
  <si>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</si>
  <si>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</si>
  <si>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</si>
  <si>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</si>
  <si>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</si>
  <si>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</si>
  <si>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</si>
  <si>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</si>
  <si>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</si>
  <si>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</si>
  <si>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</si>
  <si>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</si>
  <si>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</si>
  <si>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</si>
  <si>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</si>
  <si>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</si>
  <si>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</si>
  <si>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</si>
  <si>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</si>
  <si>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</si>
  <si>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</si>
  <si>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</si>
  <si>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</si>
  <si>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</si>
  <si>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</si>
  <si>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</si>
  <si>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</si>
  <si>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</si>
  <si>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</si>
  <si>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</si>
  <si>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</si>
  <si>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</si>
  <si>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</si>
  <si>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</si>
  <si>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</si>
  <si>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</si>
  <si>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</si>
  <si>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</si>
  <si>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</si>
  <si>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</si>
  <si>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</si>
  <si>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</si>
  <si>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</si>
  <si>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</si>
  <si>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</si>
  <si>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</si>
  <si>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</si>
  <si>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</si>
  <si>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</si>
  <si>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</si>
  <si>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</si>
  <si>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</si>
  <si>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</si>
  <si>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</si>
  <si>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</si>
  <si>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</si>
  <si>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</si>
  <si>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</si>
  <si>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</si>
  <si>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</si>
  <si>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</si>
  <si>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</si>
  <si>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</si>
  <si>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</si>
  <si>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</si>
  <si>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</si>
  <si>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</si>
  <si>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</si>
  <si>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</si>
  <si>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</si>
  <si>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</si>
  <si>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</si>
  <si>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</si>
  <si>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</si>
  <si>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</si>
  <si>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</si>
  <si>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</si>
  <si>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</si>
  <si>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</si>
  <si>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</si>
  <si>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</si>
  <si>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</si>
  <si>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</si>
  <si>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</si>
  <si>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</si>
  <si>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</si>
  <si>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</si>
  <si>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</si>
  <si>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</si>
  <si>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</si>
  <si>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</si>
  <si>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</si>
  <si>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</si>
  <si>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</si>
  <si>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</si>
  <si>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</si>
  <si>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</si>
  <si>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</si>
  <si>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</si>
  <si>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</si>
  <si>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</si>
  <si>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</si>
  <si>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</si>
  <si>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</si>
  <si>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</si>
  <si>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</si>
  <si>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</si>
  <si>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</si>
  <si>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</si>
  <si>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</si>
  <si>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</si>
  <si>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</si>
  <si>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</si>
  <si>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</si>
  <si>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</si>
  <si>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</si>
  <si>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</si>
  <si>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</si>
  <si>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</si>
  <si>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</si>
  <si>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</si>
  <si>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</si>
  <si>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</si>
  <si>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</si>
  <si>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</si>
  <si>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</si>
  <si>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</si>
  <si>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</si>
  <si>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</si>
  <si>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</si>
  <si>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</si>
  <si>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</si>
  <si>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</si>
  <si>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</si>
  <si>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</si>
  <si>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</si>
  <si>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</si>
  <si>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</si>
  <si>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</si>
  <si>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</si>
  <si>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</si>
  <si>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</si>
  <si>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</si>
  <si>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</si>
  <si>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</si>
  <si>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</si>
  <si>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</si>
  <si>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</si>
  <si>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</si>
  <si>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</si>
  <si>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</si>
  <si>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</si>
  <si>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</si>
  <si>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</si>
  <si>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</si>
  <si>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</si>
  <si>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</si>
  <si>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</si>
  <si>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</si>
  <si>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</si>
  <si>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</si>
  <si>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</si>
  <si>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</si>
  <si>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</si>
  <si>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</si>
  <si>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</si>
  <si>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</si>
  <si>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</si>
  <si>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</si>
  <si>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</si>
  <si>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</si>
  <si>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</si>
  <si>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</si>
  <si>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</si>
  <si>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</si>
  <si>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</si>
  <si>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</si>
  <si>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</si>
  <si>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</si>
  <si>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</si>
  <si>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</si>
  <si>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</si>
  <si>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</si>
  <si>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</si>
  <si>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</si>
  <si>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</si>
  <si>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</si>
  <si>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</si>
  <si>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</si>
  <si>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</si>
  <si>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</si>
  <si>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</si>
  <si>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</si>
  <si>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</si>
  <si>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</si>
  <si>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</si>
  <si>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</si>
  <si>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</si>
  <si>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</si>
  <si>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</si>
  <si>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</si>
  <si>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</si>
  <si>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</si>
  <si>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</si>
  <si>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</si>
  <si>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</si>
  <si>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</si>
  <si>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</si>
  <si>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</si>
  <si>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</si>
  <si>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</si>
  <si>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</si>
  <si>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</si>
  <si>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</si>
  <si>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</si>
  <si>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</si>
  <si>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</si>
  <si>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</si>
  <si>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</si>
  <si>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</si>
  <si>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</si>
  <si>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</si>
  <si>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</si>
  <si>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</si>
  <si>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</si>
  <si>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</si>
  <si>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</si>
  <si>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</si>
  <si>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</si>
  <si>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</si>
  <si>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</si>
  <si>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</si>
  <si>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</si>
  <si>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</si>
  <si>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</si>
  <si>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</si>
  <si>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</si>
  <si>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</si>
  <si>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</si>
  <si>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</si>
  <si>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</si>
  <si>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</si>
  <si>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</si>
  <si>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</si>
  <si>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</si>
  <si>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</si>
  <si>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</si>
  <si>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</si>
  <si>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</si>
  <si>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</si>
  <si>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</si>
  <si>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</si>
  <si>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</si>
  <si>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</si>
  <si>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</si>
  <si>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</si>
  <si>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</si>
  <si>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</si>
  <si>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</si>
  <si>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</si>
  <si>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</si>
  <si>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</si>
  <si>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</si>
  <si>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</si>
  <si>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</si>
  <si>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</si>
  <si>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</si>
  <si>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</si>
  <si>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</si>
  <si>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</si>
  <si>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</si>
  <si>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</si>
  <si>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</si>
  <si>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</si>
  <si>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</si>
  <si>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</si>
  <si>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</si>
  <si>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</si>
  <si>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</si>
  <si>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</si>
  <si>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</si>
  <si>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</si>
  <si>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</si>
  <si>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</si>
  <si>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</si>
  <si>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</si>
  <si>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</si>
  <si>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</si>
  <si>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</si>
  <si>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</si>
  <si>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</si>
  <si>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</si>
  <si>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</si>
  <si>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</si>
  <si>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</si>
  <si>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</si>
  <si>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</si>
  <si>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</si>
  <si>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</si>
  <si>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</si>
  <si>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</si>
  <si>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</si>
  <si>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</si>
  <si>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</si>
  <si>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</si>
  <si>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</si>
  <si>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</si>
  <si>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</si>
  <si>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</si>
  <si>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</si>
  <si>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</si>
  <si>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</si>
  <si>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</si>
  <si>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</si>
  <si>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</si>
  <si>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</si>
  <si>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</si>
  <si>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</si>
  <si>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</si>
  <si>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</si>
  <si>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</si>
  <si>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</si>
  <si>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</si>
  <si>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</si>
  <si>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</si>
  <si>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</si>
  <si>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</si>
  <si>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</si>
  <si>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</si>
  <si>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</si>
  <si>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</si>
  <si>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</si>
  <si>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</si>
  <si>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</si>
  <si>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</si>
  <si>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</si>
  <si>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</si>
  <si>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</si>
  <si>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</si>
  <si>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</si>
  <si>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</si>
  <si>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</si>
  <si>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</si>
  <si>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</si>
  <si>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</si>
  <si>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</si>
  <si>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</si>
  <si>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</si>
  <si>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</si>
  <si>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</si>
  <si>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</si>
  <si>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</si>
  <si>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</si>
  <si>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</si>
  <si>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</si>
  <si>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</si>
  <si>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</si>
  <si>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</si>
  <si>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</si>
  <si>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</si>
  <si>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</si>
  <si>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</si>
  <si>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</si>
  <si>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</si>
  <si>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</si>
  <si>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</si>
  <si>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</si>
  <si>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</si>
  <si>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</si>
  <si>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</si>
  <si>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</si>
  <si>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</si>
  <si>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</si>
  <si>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</si>
  <si>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</si>
  <si>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</si>
  <si>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</si>
  <si>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</si>
  <si>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</si>
  <si>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</si>
  <si>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</si>
  <si>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</si>
  <si>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</si>
  <si>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</si>
  <si>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</si>
  <si>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</si>
  <si>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</si>
  <si>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</si>
  <si>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</si>
  <si>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</si>
  <si>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</si>
  <si>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</si>
  <si>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</si>
  <si>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</si>
  <si>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</si>
  <si>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</si>
  <si>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</si>
  <si>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</si>
  <si>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</si>
  <si>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</si>
  <si>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</si>
  <si>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</si>
  <si>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</si>
  <si>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</si>
  <si>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</si>
  <si>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</si>
  <si>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</si>
  <si>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</si>
  <si>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</si>
  <si>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</si>
  <si>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</si>
  <si>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</si>
  <si>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</si>
  <si>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</si>
  <si>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</si>
  <si>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</si>
  <si>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</si>
  <si>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</si>
  <si>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</si>
  <si>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</si>
  <si>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</si>
  <si>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</si>
  <si>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</si>
  <si>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</si>
  <si>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</si>
  <si>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</si>
  <si>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</si>
  <si>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</si>
  <si>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</si>
  <si>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</si>
  <si>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</si>
  <si>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</si>
  <si>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</si>
  <si>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</si>
  <si>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</si>
  <si>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</si>
  <si>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</si>
  <si>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</si>
  <si>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</si>
  <si>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</si>
  <si>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</si>
  <si>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</si>
  <si>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</si>
  <si>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</si>
  <si>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</si>
  <si>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</si>
  <si>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</si>
  <si>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</si>
  <si>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</si>
  <si>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</si>
  <si>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</si>
  <si>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</si>
  <si>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</si>
  <si>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</si>
  <si>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</si>
  <si>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</si>
  <si>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</si>
  <si>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</si>
  <si>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</si>
  <si>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</si>
  <si>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</si>
  <si>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</si>
  <si>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</si>
  <si>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</si>
  <si>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</si>
  <si>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</si>
  <si>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</si>
  <si>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</si>
  <si>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</si>
  <si>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</si>
  <si>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</si>
  <si>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</si>
  <si>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</si>
  <si>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</si>
  <si>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</si>
  <si>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</si>
  <si>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</si>
  <si>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</si>
  <si>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</si>
  <si>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</si>
  <si>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</si>
  <si>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</si>
  <si>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</si>
  <si>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</si>
  <si>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</si>
  <si>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</si>
  <si>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</si>
  <si>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</si>
  <si>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</si>
  <si>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</si>
  <si>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</si>
  <si>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</si>
  <si>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</si>
  <si>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</si>
  <si>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</si>
  <si>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</si>
  <si>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</si>
  <si>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</si>
  <si>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</si>
  <si>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</si>
  <si>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</si>
  <si>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</si>
  <si>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</si>
  <si>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</si>
  <si>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</si>
  <si>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</si>
  <si>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</si>
  <si>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</si>
  <si>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</si>
  <si>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</si>
  <si>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</si>
  <si>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</si>
  <si>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</si>
  <si>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</si>
  <si>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</si>
  <si>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</si>
  <si>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</si>
  <si>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</si>
  <si>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</si>
  <si>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</si>
  <si>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</si>
  <si>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</si>
  <si>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</si>
  <si>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</si>
  <si>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</si>
  <si>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</si>
  <si>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</si>
  <si>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</si>
  <si>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</si>
  <si>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</si>
  <si>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</si>
  <si>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</si>
  <si>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</si>
  <si>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</si>
  <si>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</si>
  <si>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</si>
  <si>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</si>
  <si>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</si>
  <si>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</si>
  <si>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</si>
  <si>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</si>
  <si>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</si>
  <si>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</si>
  <si>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</si>
  <si>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</si>
  <si>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</si>
  <si>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</si>
  <si>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</si>
  <si>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</si>
  <si>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</si>
  <si>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</si>
  <si>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</si>
  <si>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</si>
  <si>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</si>
  <si>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</si>
  <si>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</si>
  <si>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</si>
  <si>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</si>
  <si>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</si>
  <si>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</si>
  <si>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</si>
  <si>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</si>
  <si>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</si>
  <si>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</si>
  <si>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</si>
  <si>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</si>
  <si>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</si>
  <si>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</si>
  <si>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</si>
  <si>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</si>
  <si>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</si>
  <si>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</si>
  <si>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</si>
  <si>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</si>
  <si>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</si>
  <si>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</si>
  <si>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</si>
  <si>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</si>
  <si>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</si>
  <si>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</si>
  <si>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</si>
  <si>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</si>
  <si>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</si>
  <si>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</si>
  <si>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</si>
  <si>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</si>
  <si>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</si>
  <si>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</si>
  <si>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</si>
  <si>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</si>
  <si>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</si>
  <si>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</si>
  <si>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</si>
  <si>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</si>
  <si>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</si>
  <si>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</si>
  <si>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</si>
  <si>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</si>
  <si>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</si>
  <si>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</si>
  <si>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</si>
  <si>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</si>
  <si>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</si>
  <si>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</si>
  <si>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</si>
  <si>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</si>
  <si>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</si>
  <si>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</si>
  <si>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</si>
  <si>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</si>
  <si>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</si>
  <si>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</si>
  <si>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</si>
  <si>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</si>
  <si>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</si>
  <si>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</si>
  <si>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</si>
  <si>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</si>
  <si>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</si>
  <si>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</si>
  <si>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</si>
  <si>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</si>
  <si>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</si>
  <si>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</si>
  <si>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</si>
  <si>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</si>
  <si>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</si>
  <si>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</si>
  <si>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</si>
  <si>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</si>
  <si>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</si>
  <si>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</si>
  <si>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</si>
  <si>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</si>
  <si>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</si>
  <si>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</si>
  <si>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</si>
  <si>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</si>
  <si>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</si>
  <si>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</si>
  <si>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</si>
  <si>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</si>
  <si>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</si>
  <si>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</si>
  <si>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</si>
  <si>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</si>
  <si>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</si>
  <si>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</si>
  <si>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</si>
  <si>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</si>
  <si>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</si>
  <si>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</si>
  <si>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</si>
  <si>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</si>
  <si>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</si>
  <si>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</si>
  <si>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</si>
  <si>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</si>
  <si>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</si>
  <si>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</si>
  <si>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</si>
  <si>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</si>
  <si>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</si>
  <si>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</si>
  <si>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</si>
  <si>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</si>
  <si>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</si>
  <si>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</si>
  <si>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</si>
  <si>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</si>
  <si>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</si>
  <si>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</si>
  <si>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</si>
  <si>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</si>
  <si>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</si>
  <si>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</si>
  <si>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</si>
  <si>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</si>
  <si>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</si>
  <si>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</si>
  <si>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</si>
  <si>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</si>
  <si>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</si>
  <si>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</si>
  <si>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</si>
  <si>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</si>
  <si>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</si>
  <si>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</si>
  <si>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</si>
  <si>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</si>
  <si>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</si>
  <si>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</si>
  <si>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</si>
  <si>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</si>
  <si>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</si>
  <si>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</si>
  <si>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</si>
  <si>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</si>
  <si>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</si>
  <si>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</si>
  <si>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</si>
  <si>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</si>
  <si>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</si>
  <si>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</si>
  <si>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</si>
  <si>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</si>
  <si>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</si>
  <si>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</si>
  <si>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</si>
  <si>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</si>
  <si>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</si>
  <si>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</si>
  <si>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</si>
  <si>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</si>
  <si>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</si>
  <si>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</si>
  <si>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</si>
  <si>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</si>
  <si>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</si>
  <si>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</si>
  <si>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</si>
  <si>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</si>
  <si>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</si>
  <si>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</si>
  <si>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</si>
  <si>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</si>
  <si>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</si>
  <si>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</si>
  <si>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</si>
  <si>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</si>
  <si>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</si>
  <si>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</si>
  <si>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</si>
  <si>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</si>
  <si>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</si>
  <si>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</si>
  <si>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</si>
  <si>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</si>
  <si>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</si>
  <si>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</si>
  <si>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</si>
  <si>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</si>
  <si>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</si>
  <si>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</si>
  <si>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</si>
  <si>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</si>
  <si>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</si>
  <si>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</si>
  <si>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</si>
  <si>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</si>
  <si>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</si>
  <si>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</si>
  <si>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</si>
  <si>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</si>
  <si>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</si>
  <si>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</si>
  <si>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</si>
  <si>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</si>
  <si>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</si>
  <si>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</si>
  <si>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</si>
  <si>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</si>
  <si>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</si>
  <si>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</si>
  <si>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</si>
  <si>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</si>
  <si>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</si>
  <si>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</si>
  <si>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</si>
  <si>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</si>
  <si>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</si>
  <si>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</si>
  <si>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</si>
  <si>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</si>
  <si>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</si>
  <si>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</si>
  <si>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</si>
  <si>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</si>
  <si>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</si>
  <si>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</si>
  <si>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</si>
  <si>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</si>
  <si>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</si>
  <si>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</si>
  <si>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</si>
  <si>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</si>
  <si>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</si>
  <si>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</si>
  <si>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</si>
  <si>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</si>
  <si>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</si>
  <si>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</si>
  <si>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</si>
  <si>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</si>
  <si>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</si>
  <si>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</si>
  <si>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</si>
  <si>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</si>
  <si>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</si>
  <si>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</si>
  <si>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</si>
  <si>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</si>
  <si>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</si>
  <si>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</si>
  <si>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</si>
  <si>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</si>
  <si>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</si>
  <si>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</si>
  <si>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</si>
  <si>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</si>
  <si>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</si>
  <si>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</si>
  <si>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</si>
  <si>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</si>
  <si>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</si>
  <si>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</si>
  <si>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</si>
  <si>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</si>
  <si>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</si>
  <si>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</si>
  <si>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</si>
  <si>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</si>
  <si>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</si>
  <si>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</si>
  <si>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</si>
  <si>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</si>
  <si>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</si>
  <si>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</si>
  <si>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</si>
  <si>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</si>
  <si>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</si>
  <si>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</si>
  <si>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</si>
  <si>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</si>
  <si>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</si>
  <si>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</si>
  <si>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</si>
  <si>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</si>
  <si>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</si>
  <si>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</si>
  <si>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</si>
  <si>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</si>
  <si>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</si>
  <si>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</si>
  <si>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</si>
  <si>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</si>
  <si>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</si>
  <si>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</si>
  <si>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</si>
  <si>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</si>
  <si>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</si>
  <si>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</si>
  <si>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</si>
  <si>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</si>
  <si>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</si>
  <si>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</si>
  <si>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</si>
  <si>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</si>
  <si>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</si>
  <si>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</si>
  <si>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</si>
  <si>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</si>
  <si>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</si>
  <si>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</si>
  <si>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</si>
  <si>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</si>
  <si>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</si>
  <si>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</si>
  <si>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</si>
  <si>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</si>
  <si>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</si>
  <si>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</si>
  <si>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</si>
  <si>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</si>
  <si>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</si>
  <si>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</si>
  <si>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</si>
  <si>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</si>
  <si>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</si>
  <si>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</si>
  <si>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</si>
  <si>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</si>
  <si>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</si>
  <si>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</si>
  <si>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</si>
  <si>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</si>
  <si>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</si>
  <si>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</si>
  <si>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</si>
  <si>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</si>
  <si>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</si>
  <si>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</si>
  <si>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</si>
  <si>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</si>
  <si>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</si>
  <si>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</si>
  <si>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</si>
  <si>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</si>
  <si>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</si>
  <si>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</si>
  <si>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</si>
  <si>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</si>
  <si>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</si>
  <si>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</si>
  <si>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</si>
  <si>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</si>
  <si>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</si>
  <si>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</si>
  <si>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</si>
  <si>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</si>
  <si>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</si>
  <si>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</si>
  <si>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</si>
  <si>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</si>
  <si>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</si>
  <si>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</si>
  <si>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</si>
  <si>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</si>
  <si>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</si>
  <si>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</si>
  <si>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</si>
  <si>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</si>
  <si>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</si>
  <si>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</si>
  <si>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</si>
  <si>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</si>
  <si>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</si>
  <si>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</si>
  <si>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</si>
  <si>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</si>
  <si>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</si>
  <si>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</si>
  <si>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</si>
  <si>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</si>
  <si>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</si>
  <si>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</si>
  <si>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</si>
  <si>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</si>
  <si>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</si>
  <si>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</si>
  <si>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</si>
  <si>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</si>
  <si>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</si>
  <si>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</si>
  <si>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</si>
  <si>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</si>
  <si>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</si>
  <si>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</si>
  <si>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</si>
  <si>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</si>
  <si>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</si>
  <si>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</si>
  <si>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</si>
  <si>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</si>
  <si>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</si>
  <si>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</si>
  <si>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</si>
  <si>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</si>
  <si>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</si>
  <si>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</si>
  <si>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</si>
  <si>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</si>
  <si>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</si>
  <si>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</si>
  <si>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</si>
  <si>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</si>
  <si>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</si>
  <si>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</si>
  <si>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</si>
  <si>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</si>
  <si>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</si>
  <si>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</si>
  <si>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</si>
  <si>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</si>
  <si>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</si>
  <si>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</si>
  <si>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</si>
  <si>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</si>
  <si>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</si>
  <si>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</si>
  <si>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</si>
  <si>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</si>
  <si>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</si>
  <si>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</si>
  <si>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</si>
  <si>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</si>
  <si>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</si>
  <si>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</si>
  <si>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</si>
  <si>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</si>
  <si>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</si>
  <si>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</si>
  <si>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</si>
  <si>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</si>
  <si>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</si>
  <si>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</si>
  <si>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</si>
  <si>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</si>
  <si>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</si>
  <si>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</si>
  <si>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</si>
  <si>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</si>
  <si>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</si>
  <si>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</si>
  <si>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</si>
  <si>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</si>
  <si>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</si>
  <si>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</si>
  <si>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</si>
  <si>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</si>
  <si>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</si>
  <si>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</si>
  <si>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</si>
  <si>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</si>
  <si>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</si>
  <si>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</si>
  <si>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</si>
  <si>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</si>
  <si>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</si>
  <si>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</si>
  <si>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</si>
  <si>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</si>
  <si>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</si>
  <si>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</si>
  <si>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</si>
  <si>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</si>
  <si>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</si>
  <si>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</si>
  <si>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</si>
  <si>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</si>
  <si>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</si>
  <si>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</si>
  <si>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</si>
  <si>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</si>
  <si>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</si>
  <si>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</si>
  <si>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</si>
  <si>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</si>
  <si>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</si>
  <si>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</si>
  <si>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</si>
  <si>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</si>
  <si>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</si>
  <si>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</si>
  <si>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</si>
  <si>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</si>
  <si>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</si>
  <si>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</si>
  <si>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</si>
  <si>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</si>
  <si>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</si>
  <si>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</si>
  <si>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</si>
  <si>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</si>
  <si>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</si>
  <si>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</si>
  <si>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</si>
  <si>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</si>
  <si>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</si>
  <si>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</si>
  <si>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</si>
  <si>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</si>
  <si>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</si>
  <si>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</si>
  <si>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</si>
  <si>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</si>
  <si>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</si>
  <si>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</si>
  <si>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</si>
  <si>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</si>
  <si>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</si>
  <si>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</si>
  <si>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</si>
  <si>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</si>
  <si>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</si>
  <si>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</si>
  <si>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</si>
  <si>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</si>
  <si>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</si>
  <si>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</si>
  <si>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</si>
  <si>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</si>
  <si>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</si>
  <si>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</si>
  <si>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</si>
  <si>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</si>
  <si>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</si>
  <si>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</si>
  <si>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</si>
  <si>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</si>
  <si>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</si>
  <si>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</si>
  <si>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</si>
  <si>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</si>
  <si>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</si>
  <si>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</si>
  <si>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</si>
  <si>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</si>
  <si>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</si>
  <si>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</si>
  <si>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</si>
  <si>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</si>
  <si>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</si>
  <si>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</si>
  <si>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</si>
  <si>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</si>
  <si>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</si>
  <si>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</si>
  <si>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</si>
  <si>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</si>
  <si>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</si>
  <si>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</si>
  <si>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</si>
  <si>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</si>
  <si>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</si>
  <si>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</si>
  <si>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</si>
  <si>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</si>
  <si>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</si>
  <si>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</si>
  <si>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</si>
  <si>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</si>
  <si>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</si>
  <si>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</si>
  <si>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</si>
  <si>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</si>
  <si>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</si>
  <si>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</si>
  <si>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</si>
  <si>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</si>
  <si>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</si>
  <si>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</si>
  <si>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</si>
  <si>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</si>
  <si>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</si>
  <si>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</si>
  <si>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</si>
  <si>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</si>
  <si>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</si>
  <si>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</si>
  <si>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</si>
  <si>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</si>
  <si>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</si>
  <si>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</si>
  <si>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</si>
  <si>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</si>
  <si>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</si>
  <si>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</si>
  <si>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</si>
  <si>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</si>
  <si>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</si>
  <si>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</si>
  <si>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</si>
  <si>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</si>
  <si>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</si>
  <si>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</si>
  <si>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</si>
  <si>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</si>
  <si>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</si>
  <si>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</si>
  <si>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</si>
  <si>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</si>
  <si>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</si>
  <si>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</si>
  <si>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</si>
  <si>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</si>
  <si>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</si>
  <si>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</si>
  <si>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</si>
  <si>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</si>
  <si>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</si>
  <si>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</si>
  <si>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</si>
  <si>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</si>
  <si>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</si>
  <si>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</si>
  <si>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</si>
  <si>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</si>
  <si>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</si>
  <si>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</si>
  <si>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</si>
  <si>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</si>
  <si>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</si>
  <si>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</si>
  <si>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</si>
  <si>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</si>
  <si>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</si>
  <si>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</si>
  <si>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</si>
  <si>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</si>
  <si>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</si>
  <si>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</si>
  <si>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</si>
  <si>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</si>
  <si>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</si>
  <si>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</si>
  <si>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</si>
  <si>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</si>
  <si>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</si>
  <si>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</si>
  <si>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</si>
  <si>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</si>
  <si>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</si>
  <si>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</si>
  <si>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</si>
  <si>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</si>
  <si>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</si>
  <si>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</si>
  <si>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</si>
  <si>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</si>
  <si>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</si>
  <si>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</si>
  <si>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</si>
  <si>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</si>
  <si>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</si>
  <si>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</si>
  <si>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</si>
  <si>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</si>
  <si>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</si>
  <si>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</si>
  <si>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</si>
  <si>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</si>
  <si>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</si>
  <si>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</si>
  <si>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</si>
  <si>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</si>
  <si>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</si>
  <si>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</si>
  <si>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</si>
  <si>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</si>
  <si>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</si>
  <si>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</si>
  <si>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</si>
  <si>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</si>
  <si>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</si>
  <si>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</si>
  <si>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</si>
  <si>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</si>
  <si>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</si>
  <si>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</si>
  <si>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</si>
  <si>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</si>
  <si>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</si>
  <si>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</si>
  <si>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</si>
  <si>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</si>
  <si>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</si>
  <si>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</si>
  <si>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</si>
  <si>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</si>
  <si>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</si>
  <si>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</si>
  <si>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</si>
  <si>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</si>
  <si>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</si>
  <si>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</si>
  <si>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</si>
  <si>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</si>
  <si>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</si>
  <si>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</si>
  <si>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</si>
  <si>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</si>
  <si>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</si>
  <si>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</si>
  <si>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</si>
  <si>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</si>
  <si>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</si>
  <si>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</si>
  <si>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</si>
  <si>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</si>
  <si>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</si>
  <si>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</si>
  <si>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</si>
  <si>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</si>
  <si>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</si>
  <si>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</si>
  <si>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</si>
  <si>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</si>
  <si>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</si>
  <si>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</si>
  <si>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</si>
  <si>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</si>
  <si>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</si>
  <si>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</si>
  <si>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</si>
  <si>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</si>
  <si>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</si>
  <si>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</si>
  <si>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</si>
  <si>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</si>
  <si>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</si>
  <si>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</si>
  <si>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</si>
  <si>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</si>
  <si>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</si>
  <si>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</si>
  <si>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</si>
  <si>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</si>
  <si>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</si>
  <si>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</si>
  <si>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</si>
  <si>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</si>
  <si>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</si>
  <si>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</si>
  <si>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</si>
  <si>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</si>
  <si>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</si>
  <si>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</si>
  <si>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</si>
  <si>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</si>
  <si>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</si>
  <si>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</si>
  <si>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</si>
  <si>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</si>
  <si>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</si>
  <si>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</si>
  <si>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</si>
  <si>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</si>
  <si>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</si>
  <si>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</si>
  <si>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</si>
  <si>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</si>
  <si>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</si>
  <si>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</si>
  <si>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</si>
  <si>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</si>
  <si>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</si>
  <si>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</si>
  <si>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</si>
  <si>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</si>
  <si>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</si>
  <si>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</si>
  <si>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</si>
  <si>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</si>
  <si>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</si>
  <si>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</si>
  <si>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</si>
  <si>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</si>
  <si>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</si>
  <si>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</si>
  <si>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</si>
  <si>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</si>
  <si>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</si>
  <si>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</si>
  <si>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</si>
  <si>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</si>
  <si>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</si>
  <si>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</si>
  <si>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</si>
  <si>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</si>
  <si>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</si>
  <si>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</si>
  <si>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</si>
  <si>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</si>
  <si>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</si>
  <si>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</si>
  <si>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</si>
  <si>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</si>
  <si>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</si>
  <si>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</si>
  <si>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</si>
  <si>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</si>
  <si>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</si>
  <si>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</si>
  <si>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</si>
  <si>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</si>
  <si>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</si>
  <si>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</si>
  <si>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</si>
  <si>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</si>
  <si>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</si>
  <si>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</si>
  <si>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</si>
  <si>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</si>
  <si>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</si>
  <si>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</si>
  <si>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</si>
  <si>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</si>
  <si>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</si>
  <si>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</si>
  <si>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</si>
  <si>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</si>
  <si>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</si>
  <si>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</si>
  <si>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</si>
  <si>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</si>
  <si>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</si>
  <si>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</si>
  <si>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</si>
  <si>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</si>
  <si>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</si>
  <si>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</si>
  <si>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</si>
  <si>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</si>
  <si>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</si>
  <si>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</si>
  <si>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</si>
  <si>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</si>
  <si>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</si>
  <si>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</si>
  <si>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</si>
  <si>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</si>
  <si>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</si>
  <si>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</si>
  <si>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</si>
  <si>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</si>
  <si>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</si>
  <si>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</si>
  <si>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</si>
  <si>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</si>
  <si>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</si>
  <si>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</si>
  <si>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</si>
  <si>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</si>
  <si>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</si>
  <si>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</si>
  <si>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</si>
  <si>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</si>
  <si>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</si>
  <si>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</si>
  <si>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</si>
  <si>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</si>
  <si>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</si>
  <si>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</si>
  <si>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</si>
  <si>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</si>
  <si>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</si>
  <si>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</si>
  <si>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</si>
  <si>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</si>
  <si>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</si>
  <si>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</si>
  <si>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</si>
  <si>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</si>
  <si>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</si>
  <si>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</si>
  <si>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</si>
  <si>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</si>
  <si>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</si>
  <si>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</si>
  <si>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</si>
  <si>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</si>
  <si>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</si>
  <si>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</si>
  <si>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</si>
  <si>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</si>
  <si>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</si>
  <si>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</si>
  <si>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</si>
  <si>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</si>
  <si>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</si>
  <si>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</si>
  <si>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</si>
  <si>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</si>
  <si>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</si>
  <si>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</si>
  <si>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</si>
  <si>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</si>
  <si>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</si>
  <si>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</si>
  <si>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</si>
  <si>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</si>
  <si>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</si>
  <si>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</si>
  <si>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</si>
  <si>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</si>
  <si>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</si>
  <si>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</si>
  <si>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</si>
  <si>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</si>
  <si>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</si>
  <si>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</si>
  <si>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</si>
  <si>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</si>
  <si>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</si>
  <si>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</si>
  <si>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</si>
  <si>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</si>
  <si>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</si>
  <si>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</si>
  <si>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</si>
  <si>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</si>
  <si>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</si>
  <si>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</si>
  <si>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</si>
  <si>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</si>
  <si>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</si>
  <si>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</si>
  <si>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</si>
  <si>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</si>
  <si>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</si>
  <si>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</si>
  <si>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</si>
  <si>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</si>
  <si>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</si>
  <si>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</si>
  <si>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</si>
  <si>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</si>
  <si>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</si>
  <si>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</si>
  <si>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</si>
  <si>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</si>
  <si>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</si>
  <si>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</si>
  <si>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</si>
  <si>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</si>
  <si>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</si>
  <si>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</si>
  <si>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</si>
  <si>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</si>
  <si>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</si>
  <si>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</si>
  <si>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</si>
  <si>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</si>
  <si>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</si>
  <si>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</si>
  <si>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</si>
  <si>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</si>
  <si>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</si>
  <si>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</si>
  <si>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</si>
  <si>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</si>
  <si>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</si>
  <si>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</si>
  <si>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</si>
  <si>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</si>
  <si>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</si>
  <si>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</si>
  <si>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</si>
  <si>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</si>
  <si>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</si>
  <si>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</si>
  <si>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</si>
  <si>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</si>
  <si>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</si>
  <si>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</si>
  <si>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</si>
  <si>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</si>
  <si>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</si>
  <si>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</si>
  <si>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</si>
  <si>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</si>
  <si>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</si>
  <si>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</si>
  <si>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</si>
  <si>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</si>
  <si>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</si>
  <si>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</si>
  <si>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</si>
  <si>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</si>
  <si>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</si>
  <si>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</si>
  <si>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</si>
  <si>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</si>
  <si>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</si>
  <si>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</si>
  <si>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</si>
  <si>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</si>
  <si>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</si>
  <si>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</si>
  <si>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</si>
  <si>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</si>
  <si>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</si>
  <si>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</si>
  <si>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</si>
  <si>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</si>
  <si>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</si>
  <si>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</si>
  <si>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</si>
  <si>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</si>
  <si>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</si>
  <si>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</si>
  <si>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</si>
  <si>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</si>
  <si>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</si>
  <si>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</si>
  <si>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</si>
  <si>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</si>
  <si>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</si>
  <si>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</si>
  <si>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</si>
  <si>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</si>
  <si>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</si>
  <si>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</si>
  <si>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</si>
  <si>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</si>
  <si>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</si>
  <si>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</si>
  <si>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</si>
  <si>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</si>
  <si>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</si>
  <si>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</si>
  <si>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</si>
  <si>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</si>
  <si>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</si>
  <si>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</si>
  <si>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</si>
  <si>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</si>
  <si>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</si>
  <si>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</si>
  <si>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</si>
  <si>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</si>
  <si>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</si>
  <si>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</si>
  <si>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</si>
  <si>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</si>
  <si>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</si>
  <si>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</si>
  <si>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</si>
  <si>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</si>
  <si>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</si>
  <si>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</si>
  <si>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</si>
  <si>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</si>
  <si>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</si>
  <si>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</si>
  <si>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</si>
  <si>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</si>
  <si>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</si>
  <si>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</si>
  <si>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</si>
  <si>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</si>
  <si>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</si>
  <si>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</si>
  <si>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</si>
  <si>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</si>
  <si>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</si>
  <si>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</si>
  <si>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</si>
  <si>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</si>
  <si>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</si>
  <si>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</si>
  <si>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</si>
  <si>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</si>
  <si>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</si>
  <si>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</si>
  <si>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</si>
  <si>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</si>
  <si>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</si>
  <si>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</si>
  <si>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</si>
  <si>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</si>
  <si>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</si>
  <si>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</si>
  <si>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</si>
  <si>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</si>
  <si>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</si>
  <si>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</si>
  <si>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</si>
  <si>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</si>
  <si>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</si>
  <si>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</si>
  <si>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</si>
  <si>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</si>
  <si>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</si>
  <si>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</si>
  <si>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</si>
  <si>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</si>
  <si>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</si>
  <si>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</si>
  <si>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</si>
  <si>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</si>
  <si>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</si>
  <si>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</si>
  <si>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</si>
  <si>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</si>
  <si>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</si>
  <si>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</si>
  <si>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</si>
  <si>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</si>
  <si>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</si>
  <si>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</si>
  <si>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</si>
  <si>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</si>
  <si>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</si>
  <si>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</si>
  <si>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</si>
  <si>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</si>
  <si>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</si>
  <si>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</si>
  <si>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</si>
  <si>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</si>
  <si>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</si>
  <si>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</si>
  <si>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</si>
  <si>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</si>
  <si>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</si>
  <si>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</si>
  <si>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</si>
  <si>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</si>
  <si>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</si>
  <si>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</si>
  <si>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</si>
  <si>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</si>
  <si>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</si>
  <si>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</si>
  <si>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</si>
  <si>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</si>
  <si>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</si>
  <si>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</si>
  <si>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</si>
  <si>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</si>
  <si>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</si>
  <si>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</si>
  <si>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</si>
  <si>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</si>
  <si>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</si>
  <si>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</si>
  <si>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</si>
  <si>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</si>
  <si>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</si>
  <si>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</si>
  <si>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</si>
  <si>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</si>
  <si>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</si>
  <si>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</si>
  <si>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</si>
  <si>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</si>
  <si>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</si>
  <si>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</si>
  <si>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</si>
  <si>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</si>
  <si>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</si>
  <si>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</si>
  <si>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</si>
  <si>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</si>
  <si>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</si>
  <si>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</si>
  <si>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</si>
  <si>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</si>
  <si>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</si>
  <si>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</si>
  <si>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</si>
  <si>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</si>
  <si>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</si>
  <si>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</si>
  <si>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</si>
  <si>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</si>
  <si>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</si>
  <si>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</si>
  <si>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</si>
  <si>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</si>
  <si>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</si>
  <si>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</si>
  <si>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</si>
  <si>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</si>
  <si>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</si>
  <si>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</si>
  <si>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</si>
  <si>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</si>
  <si>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</si>
  <si>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</si>
  <si>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</si>
  <si>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</si>
  <si>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</si>
  <si>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</si>
  <si>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</si>
  <si>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</si>
  <si>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</si>
  <si>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</si>
  <si>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</si>
  <si>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</si>
  <si>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</si>
  <si>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</si>
  <si>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</si>
  <si>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</si>
  <si>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</si>
  <si>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</si>
  <si>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</si>
  <si>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</si>
  <si>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</si>
  <si>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</si>
  <si>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</si>
  <si>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</si>
  <si>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</si>
  <si>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</si>
  <si>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</si>
  <si>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</si>
  <si>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</si>
  <si>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</si>
  <si>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</si>
  <si>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</si>
  <si>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</si>
  <si>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</si>
  <si>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</si>
  <si>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</si>
  <si>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</si>
  <si>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</si>
  <si>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</si>
  <si>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</si>
  <si>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</si>
  <si>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</si>
  <si>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</si>
  <si>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</si>
  <si>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</si>
  <si>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</si>
  <si>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</si>
  <si>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</si>
  <si>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</si>
  <si>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</si>
  <si>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</si>
  <si>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</si>
  <si>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</si>
  <si>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</si>
  <si>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</si>
  <si>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</si>
  <si>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</si>
  <si>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</si>
  <si>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</si>
  <si>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</si>
  <si>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</si>
  <si>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</si>
  <si>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</si>
  <si>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</si>
  <si>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</si>
  <si>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</si>
  <si>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</si>
  <si>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</si>
  <si>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</si>
  <si>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</si>
  <si>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</si>
  <si>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</si>
  <si>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</si>
  <si>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</si>
  <si>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</si>
  <si>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</si>
  <si>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</si>
  <si>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</si>
  <si>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</si>
  <si>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</si>
  <si>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</si>
  <si>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</si>
  <si>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</si>
  <si>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</si>
  <si>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</si>
  <si>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</si>
  <si>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</si>
  <si>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</si>
  <si>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</si>
  <si>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</si>
  <si>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</si>
  <si>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</si>
  <si>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</si>
  <si>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</si>
  <si>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</si>
  <si>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</si>
  <si>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</si>
  <si>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</si>
  <si>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</si>
  <si>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</si>
  <si>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</si>
  <si>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</si>
  <si>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</si>
  <si>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</si>
  <si>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</si>
  <si>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</si>
  <si>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</si>
  <si>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</si>
  <si>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</si>
  <si>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</si>
  <si>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</si>
  <si>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</si>
  <si>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</si>
  <si>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</si>
  <si>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</si>
  <si>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</si>
  <si>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</si>
  <si>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</si>
  <si>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</si>
  <si>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</si>
  <si>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</si>
  <si>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</si>
  <si>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</si>
  <si>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</si>
  <si>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</si>
  <si>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</si>
  <si>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</si>
  <si>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</si>
  <si>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</si>
  <si>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</si>
  <si>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</si>
  <si>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</si>
  <si>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</si>
  <si>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</si>
  <si>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</si>
  <si>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</si>
  <si>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</si>
  <si>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</si>
  <si>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</si>
  <si>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</si>
  <si>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</si>
  <si>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</si>
  <si>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</si>
  <si>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</si>
  <si>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</si>
  <si>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</si>
  <si>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</si>
  <si>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</si>
  <si>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</si>
  <si>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</si>
  <si>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</si>
  <si>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</si>
  <si>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</si>
  <si>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</si>
  <si>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</si>
  <si>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</si>
  <si>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</si>
  <si>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</si>
  <si>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</si>
  <si>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</si>
  <si>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</si>
  <si>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</si>
  <si>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</si>
  <si>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</si>
  <si>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</si>
  <si>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</si>
  <si>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</si>
  <si>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</si>
  <si>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</si>
  <si>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</si>
  <si>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</si>
  <si>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</si>
  <si>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</si>
  <si>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</si>
  <si>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</si>
  <si>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</si>
  <si>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</si>
  <si>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</si>
  <si>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</si>
  <si>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</si>
  <si>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</si>
  <si>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</si>
  <si>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</si>
  <si>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</si>
  <si>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</si>
  <si>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</si>
  <si>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</si>
  <si>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</si>
  <si>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</si>
  <si>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</si>
  <si>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</si>
  <si>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</si>
  <si>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</si>
  <si>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</si>
  <si>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</si>
  <si>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</si>
  <si>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</si>
  <si>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</si>
  <si>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</si>
  <si>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</si>
  <si>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</si>
  <si>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</si>
  <si>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</si>
  <si>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</si>
  <si>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</si>
  <si>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</si>
  <si>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</si>
  <si>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</si>
  <si>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</si>
  <si>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</si>
  <si>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</si>
  <si>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</si>
  <si>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</si>
  <si>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</si>
  <si>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</si>
  <si>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</si>
  <si>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</si>
  <si>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</si>
  <si>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</si>
  <si>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</si>
  <si>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</si>
  <si>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</si>
  <si>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</si>
  <si>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</si>
  <si>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</si>
  <si>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</si>
  <si>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</si>
  <si>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</si>
  <si>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</si>
  <si>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</si>
  <si>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</si>
  <si>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</si>
  <si>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</si>
  <si>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</si>
  <si>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</si>
  <si>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</si>
  <si>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</si>
  <si>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</si>
  <si>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</si>
  <si>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</si>
  <si>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</si>
  <si>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</si>
  <si>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</si>
  <si>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</si>
  <si>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</si>
  <si>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</si>
  <si>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</si>
  <si>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</si>
  <si>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</si>
  <si>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</si>
  <si>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</si>
  <si>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</si>
  <si>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</si>
  <si>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</si>
  <si>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</si>
  <si>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</si>
  <si>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</si>
  <si>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</si>
  <si>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</si>
  <si>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</si>
  <si>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</si>
  <si>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</si>
  <si>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</si>
  <si>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</si>
  <si>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</si>
  <si>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</si>
  <si>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</si>
  <si>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</si>
  <si>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</si>
  <si>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</si>
  <si>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</si>
  <si>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</si>
  <si>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</si>
  <si>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</si>
  <si>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</si>
  <si>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</si>
  <si>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</si>
  <si>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</si>
  <si>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</si>
  <si>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</si>
  <si>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</si>
  <si>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</si>
  <si>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</si>
  <si>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</si>
  <si>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</si>
  <si>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</si>
  <si>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</si>
  <si>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</si>
  <si>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</si>
  <si>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</si>
  <si>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</si>
  <si>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</si>
  <si>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</si>
  <si>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</si>
  <si>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</si>
  <si>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</si>
  <si>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</si>
  <si>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</si>
  <si>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</si>
  <si>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</si>
  <si>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</si>
  <si>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</si>
  <si>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</si>
  <si>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</si>
  <si>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</si>
  <si>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</si>
  <si>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</si>
  <si>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</si>
  <si>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</si>
  <si>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</si>
  <si>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</si>
  <si>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</si>
  <si>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</si>
  <si>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</si>
  <si>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</si>
  <si>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</si>
  <si>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</si>
  <si>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</si>
  <si>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</si>
  <si>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</si>
  <si>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</si>
  <si>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</si>
  <si>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</si>
  <si>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</si>
  <si>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</si>
  <si>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</si>
  <si>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</si>
  <si>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</si>
  <si>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</si>
  <si>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</si>
  <si>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</si>
  <si>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</si>
  <si>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</si>
  <si>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</si>
  <si>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</si>
  <si>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</si>
  <si>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</si>
  <si>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</si>
  <si>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</si>
  <si>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</si>
  <si>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</si>
  <si>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</si>
  <si>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</si>
  <si>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</si>
  <si>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</si>
  <si>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</si>
  <si>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</si>
  <si>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</si>
  <si>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</si>
  <si>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</si>
  <si>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</si>
  <si>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</si>
  <si>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</si>
  <si>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</si>
  <si>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</si>
  <si>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</si>
  <si>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</si>
  <si>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</si>
  <si>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</si>
  <si>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</si>
  <si>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</si>
  <si>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</si>
  <si>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</si>
  <si>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</si>
  <si>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</si>
  <si>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</si>
  <si>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</si>
  <si>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</si>
  <si>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</si>
  <si>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</si>
  <si>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</si>
  <si>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</si>
  <si>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</si>
  <si>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</si>
  <si>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</si>
  <si>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</si>
  <si>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</si>
  <si>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</si>
  <si>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</si>
  <si>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</si>
  <si>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</si>
  <si>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</si>
  <si>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</si>
  <si>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</si>
  <si>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</si>
  <si>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</si>
  <si>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</si>
  <si>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</si>
  <si>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</si>
  <si>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</si>
  <si>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</si>
  <si>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</si>
  <si>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</si>
  <si>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</si>
  <si>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</si>
  <si>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</si>
  <si>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</si>
  <si>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</si>
  <si>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</si>
  <si>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</si>
  <si>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</si>
  <si>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</si>
  <si>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</si>
  <si>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</si>
  <si>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</si>
  <si>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</si>
  <si>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</si>
  <si>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</si>
  <si>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</si>
  <si>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</si>
  <si>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</si>
  <si>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</si>
  <si>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</si>
  <si>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</si>
  <si>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</si>
  <si>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</si>
  <si>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</si>
  <si>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</si>
  <si>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</si>
  <si>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</si>
  <si>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</si>
  <si>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</si>
  <si>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</si>
  <si>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</si>
  <si>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</si>
  <si>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</si>
  <si>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</si>
  <si>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</si>
  <si>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</si>
  <si>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</si>
  <si>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</si>
  <si>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</si>
  <si>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</si>
  <si>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</si>
  <si>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</si>
  <si>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</si>
  <si>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</si>
  <si>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</si>
  <si>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</si>
  <si>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</si>
  <si>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</si>
  <si>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</si>
  <si>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</si>
  <si>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</si>
  <si>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</si>
  <si>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</si>
  <si>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</si>
  <si>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</si>
  <si>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</si>
  <si>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</si>
  <si>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</si>
  <si>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</si>
  <si>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</si>
  <si>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</si>
  <si>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</si>
  <si>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</si>
  <si>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</si>
  <si>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</si>
  <si>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</si>
  <si>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</si>
  <si>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</si>
  <si>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</si>
  <si>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</si>
  <si>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</si>
  <si>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</si>
  <si>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</si>
  <si>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</si>
  <si>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</si>
  <si>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</si>
  <si>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</si>
  <si>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</si>
  <si>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</si>
  <si>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</si>
  <si>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</si>
  <si>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</si>
  <si>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</si>
  <si>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</si>
  <si>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</si>
  <si>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</si>
  <si>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</si>
  <si>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</si>
  <si>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</si>
  <si>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</si>
  <si>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</si>
  <si>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</si>
  <si>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</si>
  <si>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</si>
  <si>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</si>
  <si>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</si>
  <si>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</si>
  <si>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</si>
  <si>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</si>
  <si>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</si>
  <si>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</si>
  <si>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</si>
  <si>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</si>
  <si>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</si>
  <si>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</si>
  <si>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</si>
  <si>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</si>
  <si>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</si>
  <si>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</si>
  <si>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</si>
  <si>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</si>
  <si>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</si>
  <si>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</si>
  <si>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</si>
  <si>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</si>
  <si>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</si>
  <si>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</si>
  <si>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</si>
  <si>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</si>
  <si>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</si>
  <si>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</si>
  <si>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</si>
  <si>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</si>
  <si>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</si>
  <si>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</si>
  <si>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</si>
  <si>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</si>
  <si>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</si>
  <si>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</si>
  <si>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</si>
  <si>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</si>
  <si>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</si>
  <si>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</si>
  <si>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</si>
  <si>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</si>
  <si>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</si>
  <si>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</si>
  <si>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</si>
  <si>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</si>
  <si>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</si>
  <si>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</si>
  <si>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</si>
  <si>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</si>
  <si>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</si>
  <si>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</si>
  <si>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</si>
  <si>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</si>
  <si>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</si>
  <si>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</si>
  <si>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</si>
  <si>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</si>
  <si>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</si>
  <si>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</si>
  <si>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</si>
  <si>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</si>
  <si>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</si>
  <si>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</si>
  <si>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</si>
  <si>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</si>
  <si>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</si>
  <si>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</si>
  <si>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</si>
  <si>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</si>
  <si>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</si>
  <si>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</si>
  <si>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</si>
  <si>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</si>
  <si>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</si>
  <si>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</si>
  <si>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</si>
  <si>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</si>
  <si>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</si>
  <si>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</si>
  <si>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</si>
  <si>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</si>
  <si>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</si>
  <si>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</si>
  <si>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</si>
  <si>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</si>
  <si>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</si>
  <si>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</si>
  <si>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</si>
  <si>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</si>
  <si>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</si>
  <si>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</si>
  <si>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</si>
  <si>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</si>
  <si>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</si>
  <si>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</si>
  <si>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</si>
  <si>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</si>
  <si>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</si>
  <si>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</si>
  <si>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</si>
  <si>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</si>
  <si>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</si>
  <si>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</si>
  <si>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</si>
  <si>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</si>
  <si>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</si>
  <si>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</si>
  <si>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</si>
  <si>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</si>
  <si>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</si>
  <si>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</si>
  <si>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</si>
  <si>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</si>
  <si>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</si>
  <si>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</si>
  <si>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</si>
  <si>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</si>
  <si>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</si>
  <si>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</si>
  <si>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</si>
  <si>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</si>
  <si>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</si>
  <si>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</si>
  <si>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</si>
  <si>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</si>
  <si>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</si>
  <si>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</si>
  <si>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</si>
  <si>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</si>
  <si>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</si>
  <si>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</si>
  <si>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</si>
  <si>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</si>
  <si>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</si>
  <si>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</si>
  <si>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</si>
  <si>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</si>
  <si>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</si>
  <si>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</si>
  <si>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</si>
  <si>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</si>
  <si>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</si>
  <si>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</si>
  <si>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</si>
  <si>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</si>
  <si>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</si>
  <si>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</si>
  <si>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</si>
  <si>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</si>
  <si>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</si>
  <si>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</si>
  <si>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</si>
  <si>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</si>
  <si>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</si>
  <si>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</si>
  <si>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</si>
  <si>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</si>
  <si>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</si>
  <si>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</si>
  <si>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</si>
  <si>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</si>
  <si>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</si>
  <si>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</si>
  <si>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</si>
  <si>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</si>
  <si>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</si>
  <si>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</si>
  <si>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</si>
  <si>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</si>
  <si>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</si>
  <si>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</si>
  <si>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</si>
  <si>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</si>
  <si>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</si>
  <si>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</si>
  <si>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</si>
  <si>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</si>
  <si>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</si>
  <si>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</si>
  <si>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</si>
  <si>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</si>
  <si>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</si>
  <si>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</si>
  <si>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</si>
  <si>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</si>
  <si>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</si>
  <si>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</si>
  <si>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</si>
  <si>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</si>
  <si>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</si>
  <si>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</si>
  <si>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</si>
  <si>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</si>
  <si>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</si>
  <si>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</si>
  <si>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</si>
  <si>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</si>
  <si>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</si>
  <si>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</si>
  <si>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</si>
  <si>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</si>
  <si>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</si>
  <si>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</si>
  <si>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</si>
  <si>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</si>
  <si>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</si>
  <si>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</si>
  <si>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</si>
  <si>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</si>
  <si>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</si>
  <si>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</si>
  <si>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</si>
  <si>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</si>
  <si>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</si>
  <si>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</si>
  <si>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</si>
  <si>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</si>
  <si>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</si>
  <si>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</si>
  <si>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</si>
  <si>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</si>
  <si>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</si>
  <si>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</si>
  <si>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</si>
  <si>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</si>
  <si>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</si>
  <si>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</si>
  <si>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</si>
  <si>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</si>
  <si>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</si>
  <si>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</si>
  <si>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</si>
  <si>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</si>
  <si>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</si>
  <si>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</si>
  <si>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</si>
  <si>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</si>
  <si>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</si>
  <si>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</si>
  <si>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</si>
  <si>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</si>
  <si>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</si>
  <si>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</si>
  <si>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</si>
  <si>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</si>
  <si>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</si>
  <si>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</si>
  <si>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</si>
  <si>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</si>
  <si>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</si>
  <si>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</si>
  <si>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</si>
  <si>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</si>
  <si>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</si>
  <si>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</si>
  <si>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</si>
  <si>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</si>
  <si>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</si>
  <si>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</si>
  <si>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</si>
  <si>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</si>
  <si>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</si>
  <si>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</si>
  <si>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</si>
  <si>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</si>
  <si>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</si>
  <si>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</si>
  <si>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</si>
  <si>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</si>
  <si>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</si>
  <si>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</si>
  <si>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</si>
  <si>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</si>
  <si>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</si>
  <si>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</si>
  <si>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</si>
  <si>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</si>
  <si>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</si>
  <si>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</si>
  <si>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</si>
  <si>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</si>
  <si>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</si>
  <si>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</si>
  <si>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</si>
  <si>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</si>
  <si>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</si>
  <si>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</si>
  <si>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</si>
  <si>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</si>
  <si>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</si>
  <si>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</si>
  <si>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</si>
  <si>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</si>
  <si>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</si>
  <si>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</si>
  <si>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</si>
  <si>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</si>
  <si>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</si>
  <si>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</si>
  <si>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</si>
  <si>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</si>
  <si>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</si>
  <si>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</si>
  <si>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</si>
  <si>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</si>
  <si>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</si>
  <si>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</si>
  <si>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</si>
  <si>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</si>
  <si>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</si>
  <si>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</si>
  <si>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</si>
  <si>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</si>
  <si>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</si>
  <si>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</si>
  <si>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</si>
  <si>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</si>
  <si>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</si>
  <si>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</si>
  <si>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</si>
  <si>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</si>
  <si>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</si>
  <si>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</si>
  <si>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</si>
  <si>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</si>
  <si>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</si>
  <si>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</si>
  <si>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</si>
  <si>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</si>
  <si>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</si>
  <si>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</si>
  <si>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</si>
  <si>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</si>
  <si>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</si>
  <si>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</si>
  <si>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</si>
  <si>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</si>
  <si>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</si>
  <si>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</si>
  <si>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</si>
  <si>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</si>
  <si>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</si>
  <si>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</si>
  <si>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</si>
  <si>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</si>
  <si>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</si>
  <si>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</si>
  <si>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</si>
  <si>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</si>
  <si>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</si>
  <si>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</si>
  <si>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</si>
  <si>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</si>
  <si>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</si>
  <si>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</si>
  <si>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</si>
  <si>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</si>
  <si>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</si>
  <si>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</si>
  <si>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</si>
  <si>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</si>
  <si>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</si>
  <si>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</si>
  <si>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</si>
  <si>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</si>
  <si>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</si>
  <si>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</si>
  <si>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</si>
  <si>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</si>
  <si>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</si>
  <si>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</si>
  <si>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</si>
  <si>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</si>
  <si>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</si>
  <si>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</si>
  <si>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</si>
  <si>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</si>
  <si>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</si>
  <si>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</si>
  <si>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</si>
  <si>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</si>
  <si>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</si>
  <si>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</si>
  <si>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</si>
  <si>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</si>
  <si>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</si>
  <si>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</si>
  <si>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</si>
  <si>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</si>
  <si>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</si>
  <si>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</si>
  <si>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</si>
  <si>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</si>
  <si>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</si>
  <si>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</si>
  <si>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</si>
  <si>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</si>
  <si>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</si>
  <si>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</si>
  <si>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</si>
  <si>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</si>
  <si>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</si>
  <si>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</si>
  <si>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</si>
  <si>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</si>
  <si>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</si>
  <si>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</si>
  <si>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</si>
  <si>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</si>
  <si>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</si>
  <si>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</si>
  <si>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</si>
  <si>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</si>
  <si>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</si>
  <si>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</si>
  <si>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</si>
  <si>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</si>
  <si>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</si>
  <si>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</si>
  <si>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</si>
  <si>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</si>
  <si>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</si>
  <si>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</si>
  <si>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</si>
  <si>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</si>
  <si>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</si>
  <si>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</si>
  <si>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</si>
  <si>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</si>
  <si>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</si>
  <si>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</si>
  <si>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</si>
  <si>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</si>
  <si>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</si>
  <si>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</si>
  <si>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</si>
  <si>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</si>
  <si>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</si>
  <si>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</si>
  <si>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</si>
  <si>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</si>
  <si>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</si>
  <si>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</si>
  <si>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</si>
  <si>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</si>
  <si>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</si>
  <si>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</si>
  <si>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</si>
  <si>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</si>
  <si>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</si>
  <si>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</si>
  <si>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</si>
  <si>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</si>
  <si>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</si>
  <si>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</si>
  <si>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</si>
  <si>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</si>
  <si>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</si>
  <si>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</si>
  <si>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</si>
  <si>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</si>
  <si>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</si>
  <si>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</si>
  <si>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</si>
  <si>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</si>
  <si>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</si>
  <si>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</si>
  <si>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</si>
  <si>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</si>
  <si>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</si>
  <si>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</si>
  <si>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</si>
  <si>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</si>
  <si>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</si>
  <si>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</si>
  <si>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</si>
  <si>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</si>
  <si>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</si>
  <si>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</si>
  <si>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</si>
  <si>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</si>
  <si>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</si>
  <si>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</si>
  <si>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</si>
  <si>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</si>
  <si>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</si>
  <si>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</si>
  <si>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</si>
  <si>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</si>
  <si>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</si>
  <si>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</si>
  <si>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</si>
  <si>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</si>
  <si>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</si>
  <si>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</si>
  <si>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</si>
  <si>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</si>
  <si>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</si>
  <si>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</si>
  <si>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</si>
  <si>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</si>
  <si>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</si>
  <si>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</si>
  <si>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</si>
  <si>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</si>
  <si>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</si>
  <si>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</si>
  <si>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</si>
  <si>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</si>
  <si>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</si>
  <si>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</si>
  <si>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</si>
  <si>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</si>
  <si>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</si>
  <si>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</si>
  <si>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</si>
  <si>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</si>
  <si>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</si>
  <si>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</si>
  <si>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</si>
  <si>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</si>
  <si>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</si>
  <si>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</si>
  <si>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</si>
  <si>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</si>
  <si>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</si>
  <si>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</si>
  <si>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</si>
  <si>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</si>
  <si>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</si>
  <si>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</si>
  <si>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</si>
  <si>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</si>
  <si>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</si>
  <si>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</si>
  <si>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</si>
  <si>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</si>
  <si>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</si>
  <si>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</si>
  <si>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</si>
  <si>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</si>
  <si>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</si>
  <si>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</si>
  <si>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</si>
  <si>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</si>
  <si>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</si>
  <si>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</si>
  <si>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</si>
  <si>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</si>
  <si>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</si>
  <si>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</si>
  <si>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</si>
  <si>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</si>
  <si>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</si>
  <si>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</si>
  <si>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</si>
  <si>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</si>
  <si>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</si>
  <si>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</si>
  <si>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</si>
  <si>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</si>
  <si>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</si>
  <si>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</si>
  <si>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</si>
  <si>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</si>
  <si>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</si>
  <si>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</si>
  <si>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</si>
  <si>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</si>
  <si>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</si>
  <si>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</si>
  <si>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</si>
  <si>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</si>
  <si>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</si>
  <si>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</si>
  <si>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</si>
  <si>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</si>
  <si>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</si>
  <si>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</si>
  <si>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</si>
  <si>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</si>
  <si>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</si>
  <si>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</si>
  <si>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</si>
  <si>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</si>
  <si>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</si>
  <si>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</si>
  <si>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</si>
  <si>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</si>
  <si>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</si>
  <si>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</si>
  <si>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</si>
  <si>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</si>
  <si>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</si>
  <si>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</si>
  <si>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</si>
  <si>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</si>
  <si>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</si>
  <si>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</si>
  <si>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</si>
  <si>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</si>
  <si>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</si>
  <si>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</si>
  <si>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</si>
  <si>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</si>
  <si>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</si>
  <si>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</si>
  <si>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</si>
  <si>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</si>
  <si>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</si>
  <si>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</si>
  <si>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</si>
  <si>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</si>
  <si>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</si>
  <si>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</si>
  <si>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</si>
  <si>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</si>
  <si>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</si>
  <si>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</si>
  <si>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</si>
  <si>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</si>
  <si>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</si>
  <si>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</si>
  <si>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</si>
  <si>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</si>
  <si>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</si>
  <si>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</si>
  <si>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</si>
  <si>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</si>
  <si>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</si>
  <si>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</si>
  <si>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</si>
  <si>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</si>
  <si>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</si>
  <si>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</si>
  <si>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</si>
  <si>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</si>
  <si>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</si>
  <si>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</si>
  <si>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</si>
  <si>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</si>
  <si>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</si>
  <si>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</si>
  <si>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</si>
  <si>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</si>
  <si>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</si>
  <si>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</si>
  <si>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</si>
  <si>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</si>
  <si>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</si>
  <si>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</si>
  <si>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</si>
  <si>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</si>
  <si>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</si>
  <si>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</si>
  <si>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</si>
  <si>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</si>
  <si>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</si>
  <si>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</si>
  <si>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</si>
  <si>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</si>
  <si>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</si>
  <si>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</si>
  <si>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</si>
  <si>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</si>
  <si>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</si>
  <si>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</si>
  <si>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</si>
  <si>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</si>
  <si>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</si>
  <si>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</si>
  <si>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</si>
  <si>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</si>
  <si>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</si>
  <si>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</si>
  <si>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</si>
  <si>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</si>
  <si>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</si>
  <si>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</si>
  <si>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</si>
  <si>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</si>
  <si>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</si>
  <si>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</si>
  <si>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</si>
  <si>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</si>
  <si>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</si>
  <si>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</si>
  <si>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</si>
  <si>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</si>
  <si>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</si>
  <si>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</si>
  <si>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</si>
  <si>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</si>
  <si>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</si>
  <si>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</si>
  <si>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</si>
  <si>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</si>
  <si>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</si>
  <si>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</si>
  <si>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</si>
  <si>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</si>
  <si>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</si>
  <si>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</si>
  <si>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</si>
  <si>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</si>
  <si>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</si>
  <si>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</si>
  <si>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</si>
  <si>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</si>
  <si>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</si>
  <si>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</si>
  <si>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</si>
  <si>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</si>
  <si>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</si>
  <si>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</si>
  <si>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</si>
  <si>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</si>
  <si>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</si>
  <si>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</si>
  <si>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</si>
  <si>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</si>
  <si>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</si>
  <si>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</si>
  <si>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</si>
  <si>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</si>
  <si>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</si>
  <si>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</si>
  <si>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</si>
  <si>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</si>
  <si>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</si>
  <si>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</si>
  <si>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</si>
  <si>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</si>
  <si>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</si>
  <si>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</si>
  <si>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</si>
  <si>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</si>
  <si>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</si>
  <si>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</si>
  <si>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</si>
  <si>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</si>
  <si>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</si>
  <si>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</si>
  <si>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</si>
  <si>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</si>
  <si>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</si>
  <si>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</si>
  <si>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</si>
  <si>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</si>
  <si>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</si>
  <si>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</si>
  <si>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</si>
  <si>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</si>
  <si>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</si>
  <si>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</si>
  <si>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</si>
  <si>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</si>
  <si>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</si>
  <si>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</si>
  <si>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</si>
  <si>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</si>
  <si>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</si>
  <si>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</si>
  <si>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</si>
  <si>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</si>
  <si>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</si>
  <si>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</si>
  <si>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</si>
  <si>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</si>
  <si>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</si>
  <si>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</si>
  <si>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</si>
  <si>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</si>
  <si>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</si>
  <si>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</si>
  <si>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</si>
  <si>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</si>
  <si>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</si>
  <si>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</si>
  <si>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</si>
  <si>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</si>
  <si>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</si>
  <si>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</si>
  <si>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</si>
  <si>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</si>
  <si>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</si>
  <si>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</si>
  <si>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</si>
  <si>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</si>
  <si>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</si>
  <si>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</si>
  <si>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</si>
  <si>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</si>
  <si>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</si>
  <si>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</si>
  <si>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</si>
  <si>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</si>
  <si>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</si>
  <si>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</si>
  <si>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</si>
  <si>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</si>
  <si>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</si>
  <si>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</si>
  <si>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</si>
  <si>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</si>
  <si>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</si>
  <si>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</si>
  <si>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</si>
  <si>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</si>
  <si>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</si>
  <si>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</si>
  <si>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</si>
  <si>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</si>
  <si>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</si>
  <si>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</si>
  <si>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</si>
  <si>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</si>
  <si>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</si>
  <si>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</si>
  <si>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</si>
  <si>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</si>
  <si>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</si>
  <si>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</si>
  <si>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</si>
  <si>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</si>
  <si>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</si>
  <si>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</si>
  <si>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</si>
  <si>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</si>
  <si>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</si>
  <si>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</si>
  <si>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</si>
  <si>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</si>
  <si>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</si>
  <si>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</si>
  <si>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</si>
  <si>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</si>
  <si>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</si>
  <si>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</si>
  <si>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</si>
  <si>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</si>
  <si>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</si>
  <si>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</si>
  <si>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</si>
  <si>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</si>
  <si>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</si>
  <si>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</si>
  <si>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</si>
  <si>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</si>
  <si>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</si>
  <si>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</si>
  <si>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</si>
  <si>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</si>
  <si>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</si>
  <si>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</si>
  <si>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</si>
  <si>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</si>
  <si>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</si>
  <si>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</si>
  <si>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</si>
  <si>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</si>
  <si>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</si>
  <si>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</si>
  <si>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</si>
  <si>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</si>
  <si>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</si>
  <si>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</si>
  <si>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</si>
  <si>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</si>
  <si>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</si>
  <si>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</si>
  <si>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</si>
  <si>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</si>
  <si>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</si>
  <si>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</si>
  <si>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</si>
  <si>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</si>
  <si>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</si>
  <si>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</si>
  <si>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</si>
  <si>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</si>
  <si>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</si>
  <si>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</si>
  <si>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</si>
  <si>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</si>
  <si>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</si>
  <si>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</si>
  <si>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</si>
  <si>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</si>
  <si>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</si>
  <si>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</si>
  <si>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</si>
  <si>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</si>
  <si>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</si>
  <si>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</si>
  <si>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</si>
  <si>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</si>
  <si>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</si>
  <si>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</si>
  <si>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</si>
  <si>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</si>
  <si>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</si>
  <si>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</si>
  <si>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</si>
  <si>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</si>
  <si>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</si>
  <si>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</si>
  <si>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</si>
  <si>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</si>
  <si>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</si>
  <si>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</si>
  <si>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</si>
  <si>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</si>
  <si>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</si>
  <si>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</si>
  <si>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</si>
  <si>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</si>
  <si>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</si>
  <si>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</si>
  <si>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</si>
  <si>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</si>
  <si>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</si>
  <si>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</si>
  <si>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</si>
  <si>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</si>
  <si>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</si>
  <si>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</si>
  <si>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</si>
  <si>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</si>
  <si>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</si>
  <si>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</si>
  <si>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</si>
  <si>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</si>
  <si>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</si>
  <si>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</si>
  <si>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</si>
  <si>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</si>
  <si>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</si>
  <si>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</si>
  <si>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</si>
  <si>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</si>
  <si>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</si>
  <si>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</si>
  <si>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</si>
  <si>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</si>
  <si>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</si>
  <si>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</si>
  <si>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</si>
  <si>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</si>
  <si>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</si>
  <si>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</si>
  <si>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</si>
  <si>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</si>
  <si>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</si>
  <si>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</si>
  <si>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</si>
  <si>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</si>
  <si>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</si>
  <si>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</si>
  <si>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</si>
  <si>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</si>
  <si>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</si>
  <si>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</si>
  <si>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</si>
  <si>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</si>
  <si>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</si>
  <si>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</si>
  <si>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</si>
  <si>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</si>
  <si>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</si>
  <si>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</si>
  <si>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</si>
  <si>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</si>
  <si>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</si>
  <si>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</si>
  <si>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</si>
  <si>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</si>
  <si>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</si>
  <si>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</si>
  <si>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</si>
  <si>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</si>
  <si>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</si>
  <si>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</si>
  <si>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</si>
  <si>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</si>
  <si>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</si>
  <si>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</si>
  <si>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</si>
  <si>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</si>
  <si>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</si>
  <si>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</si>
  <si>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</si>
  <si>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</si>
  <si>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</si>
  <si>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</si>
  <si>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</si>
  <si>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</si>
  <si>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</si>
  <si>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</si>
  <si>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</si>
  <si>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</si>
  <si>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</si>
  <si>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</si>
  <si>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</si>
  <si>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</si>
  <si>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</si>
  <si>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</si>
  <si>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</si>
  <si>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</si>
  <si>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</si>
  <si>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</si>
  <si>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</si>
  <si>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</si>
  <si>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</si>
  <si>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</si>
  <si>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</si>
  <si>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</si>
  <si>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</si>
  <si>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</si>
  <si>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</si>
  <si>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</si>
  <si>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</si>
  <si>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</si>
  <si>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</si>
  <si>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</si>
  <si>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</si>
  <si>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</si>
  <si>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</si>
  <si>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</si>
  <si>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</si>
  <si>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</si>
  <si>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</si>
  <si>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</si>
  <si>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</si>
  <si>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</si>
  <si>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</si>
  <si>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</si>
  <si>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</si>
  <si>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</si>
  <si>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</si>
  <si>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</si>
  <si>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</si>
  <si>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</si>
  <si>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</si>
  <si>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</si>
  <si>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</si>
  <si>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</si>
  <si>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</si>
  <si>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</si>
  <si>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</si>
  <si>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</si>
  <si>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</si>
  <si>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</si>
  <si>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</si>
  <si>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</si>
  <si>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</si>
  <si>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</si>
  <si>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</si>
  <si>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</si>
  <si>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</si>
  <si>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</si>
  <si>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</si>
  <si>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</si>
  <si>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</si>
  <si>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</si>
  <si>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</si>
  <si>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</si>
  <si>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</si>
  <si>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</si>
  <si>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</si>
  <si>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</si>
  <si>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</si>
  <si>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</si>
  <si>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</si>
  <si>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</si>
  <si>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</si>
  <si>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</si>
  <si>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</si>
  <si>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</si>
  <si>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</si>
  <si>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</si>
  <si>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</si>
  <si>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</si>
  <si>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</si>
  <si>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</si>
  <si>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</si>
  <si>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</si>
  <si>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</si>
  <si>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</si>
  <si>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</si>
  <si>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</si>
  <si>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</si>
  <si>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</si>
  <si>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</si>
  <si>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</si>
  <si>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</si>
  <si>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</si>
  <si>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</si>
  <si>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</si>
  <si>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</si>
  <si>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</si>
  <si>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</si>
  <si>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</si>
  <si>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</si>
  <si>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</si>
  <si>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</si>
  <si>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</si>
  <si>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</si>
  <si>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</si>
  <si>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</si>
  <si>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</si>
  <si>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</si>
  <si>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</si>
  <si>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</si>
  <si>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</si>
  <si>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</si>
  <si>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</si>
  <si>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</si>
  <si>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</si>
  <si>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</si>
  <si>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</si>
  <si>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</si>
  <si>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</si>
  <si>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</si>
  <si>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</si>
  <si>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</si>
  <si>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</si>
  <si>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</si>
  <si>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</si>
  <si>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</si>
  <si>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</si>
  <si>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</si>
  <si>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</si>
  <si>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</si>
  <si>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</si>
  <si>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</si>
  <si>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</si>
  <si>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</si>
  <si>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</si>
  <si>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</si>
  <si>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</si>
  <si>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</si>
  <si>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</si>
  <si>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</si>
  <si>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</si>
  <si>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</si>
  <si>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</si>
  <si>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</si>
  <si>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</si>
  <si>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</si>
  <si>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</si>
  <si>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</si>
  <si>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</si>
  <si>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</si>
  <si>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</si>
  <si>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</si>
  <si>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</si>
  <si>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</si>
  <si>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</si>
  <si>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</si>
  <si>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</si>
  <si>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</si>
  <si>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</si>
  <si>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</si>
  <si>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</si>
  <si>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</si>
  <si>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</si>
  <si>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</si>
  <si>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</si>
  <si>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</si>
  <si>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</si>
  <si>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</si>
  <si>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</si>
  <si>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</si>
  <si>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</si>
  <si>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</si>
  <si>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</si>
  <si>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</si>
  <si>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</si>
  <si>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</si>
  <si>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</si>
  <si>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</si>
  <si>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</si>
  <si>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</si>
  <si>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</si>
  <si>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</si>
  <si>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</si>
  <si>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</si>
  <si>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</si>
  <si>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</si>
  <si>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</si>
  <si>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</si>
  <si>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</si>
  <si>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</si>
  <si>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</si>
  <si>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</si>
  <si>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</si>
  <si>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</si>
  <si>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</si>
  <si>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</si>
  <si>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</si>
  <si>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</si>
  <si>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</si>
  <si>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</si>
  <si>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</si>
  <si>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</si>
  <si>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</si>
  <si>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</si>
  <si>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</si>
  <si>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</si>
  <si>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</si>
  <si>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</si>
  <si>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</si>
  <si>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</si>
  <si>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</si>
  <si>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</si>
  <si>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</si>
  <si>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</si>
  <si>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</si>
  <si>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</si>
  <si>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</si>
  <si>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</si>
  <si>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</si>
  <si>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</si>
  <si>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</si>
  <si>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</si>
  <si>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</si>
  <si>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</si>
  <si>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</si>
  <si>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</si>
  <si>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</si>
  <si>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</si>
  <si>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</si>
  <si>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</si>
  <si>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</si>
  <si>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</si>
  <si>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</si>
  <si>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</si>
  <si>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</si>
  <si>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</si>
  <si>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</si>
  <si>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</si>
  <si>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</si>
  <si>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</si>
  <si>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</si>
  <si>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</si>
  <si>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</si>
  <si>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</si>
  <si>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</si>
  <si>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</si>
  <si>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</si>
  <si>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</si>
  <si>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</si>
  <si>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</si>
  <si>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</si>
  <si>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</si>
  <si>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</si>
  <si>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</si>
  <si>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</si>
  <si>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</si>
  <si>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</si>
  <si>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</si>
  <si>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</si>
  <si>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</si>
  <si>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</si>
  <si>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</si>
  <si>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</si>
  <si>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</si>
  <si>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</si>
  <si>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</si>
  <si>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</si>
  <si>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</si>
  <si>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</si>
  <si>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</si>
  <si>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</si>
  <si>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</si>
  <si>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</si>
  <si>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</si>
  <si>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</si>
  <si>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</si>
  <si>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</si>
  <si>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</si>
  <si>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</si>
  <si>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</si>
  <si>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</si>
  <si>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</si>
  <si>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</si>
  <si>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</si>
  <si>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</si>
  <si>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</si>
  <si>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</si>
  <si>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</si>
  <si>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</si>
  <si>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</si>
  <si>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</si>
  <si>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</si>
  <si>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</si>
  <si>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</si>
  <si>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</si>
  <si>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</si>
  <si>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</si>
  <si>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</si>
  <si>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</si>
  <si>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</si>
  <si>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</si>
  <si>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</si>
  <si>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</si>
  <si>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</si>
  <si>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</si>
  <si>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</si>
  <si>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</si>
  <si>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</si>
  <si>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</si>
  <si>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</si>
  <si>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</si>
  <si>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</si>
  <si>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</si>
  <si>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</si>
  <si>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</si>
  <si>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</si>
  <si>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</si>
  <si>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</si>
  <si>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</si>
  <si>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</si>
  <si>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</si>
  <si>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</si>
  <si>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</si>
  <si>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</si>
  <si>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</si>
  <si>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</si>
  <si>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</si>
  <si>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</si>
  <si>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</si>
  <si>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</si>
  <si>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</si>
  <si>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</si>
  <si>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</si>
  <si>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</si>
  <si>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</si>
  <si>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</si>
  <si>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</si>
  <si>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</si>
  <si>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</si>
  <si>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</si>
  <si>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</si>
  <si>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</si>
  <si>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</si>
  <si>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</si>
  <si>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</si>
  <si>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</si>
  <si>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</si>
  <si>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</si>
  <si>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</si>
  <si>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</si>
  <si>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</si>
  <si>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</si>
  <si>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</si>
  <si>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</si>
  <si>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</si>
  <si>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</si>
  <si>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</si>
  <si>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</si>
  <si>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</si>
  <si>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</si>
  <si>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</si>
  <si>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</si>
  <si>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</si>
  <si>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</si>
  <si>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</si>
  <si>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</si>
  <si>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</si>
  <si>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</si>
  <si>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</si>
  <si>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</si>
  <si>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</si>
  <si>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</si>
  <si>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</si>
  <si>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</si>
  <si>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</si>
  <si>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</si>
  <si>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</si>
  <si>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</si>
  <si>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</si>
  <si>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</si>
  <si>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</si>
  <si>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</si>
  <si>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</si>
  <si>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</si>
  <si>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</si>
  <si>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</si>
  <si>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</si>
  <si>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</si>
  <si>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</si>
  <si>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</si>
  <si>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</si>
  <si>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</si>
  <si>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</si>
  <si>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</si>
  <si>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</si>
  <si>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</si>
  <si>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</si>
  <si>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</si>
  <si>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</si>
  <si>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</si>
  <si>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</si>
  <si>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</si>
  <si>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</si>
  <si>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</si>
  <si>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</si>
  <si>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</si>
  <si>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</si>
  <si>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</si>
  <si>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</si>
  <si>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</si>
  <si>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</si>
  <si>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</si>
  <si>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</si>
  <si>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</si>
  <si>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</si>
  <si>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</si>
  <si>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</si>
  <si>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</si>
  <si>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</si>
  <si>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</si>
  <si>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</si>
  <si>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</si>
  <si>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</si>
  <si>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</si>
  <si>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</si>
  <si>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</si>
  <si>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</si>
  <si>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</si>
  <si>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</si>
  <si>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</si>
  <si>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</si>
  <si>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</si>
  <si>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</si>
  <si>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</si>
  <si>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</si>
  <si>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</si>
  <si>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</si>
  <si>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</si>
  <si>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</si>
  <si>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</si>
  <si>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</si>
  <si>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</si>
  <si>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</si>
  <si>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</si>
  <si>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</si>
  <si>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</si>
  <si>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</si>
  <si>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</si>
  <si>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</si>
  <si>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</si>
  <si>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</si>
  <si>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</si>
  <si>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</si>
  <si>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</si>
  <si>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</si>
  <si>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</si>
  <si>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</si>
  <si>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</si>
  <si>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</si>
  <si>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</si>
  <si>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</si>
  <si>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</si>
  <si>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</si>
  <si>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</si>
  <si>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</si>
  <si>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</si>
  <si>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</si>
  <si>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</si>
  <si>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</si>
  <si>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</si>
  <si>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</si>
  <si>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</si>
  <si>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</si>
  <si>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</si>
  <si>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</si>
  <si>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</si>
  <si>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</si>
  <si>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</si>
  <si>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</si>
  <si>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</si>
  <si>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</si>
  <si>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</si>
  <si>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</si>
  <si>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</si>
  <si>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</si>
  <si>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</si>
  <si>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</si>
  <si>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</si>
  <si>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</si>
  <si>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</si>
  <si>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</si>
  <si>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</si>
  <si>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</si>
  <si>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</si>
  <si>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</si>
  <si>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</si>
  <si>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</si>
  <si>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</si>
  <si>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</si>
  <si>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</si>
  <si>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</si>
  <si>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</si>
  <si>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</si>
  <si>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</si>
  <si>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</si>
  <si>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</si>
  <si>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</si>
  <si>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</si>
  <si>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</si>
  <si>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</si>
  <si>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</si>
  <si>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</si>
  <si>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</si>
  <si>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</si>
  <si>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</si>
  <si>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</si>
  <si>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</si>
  <si>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</si>
  <si>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</si>
  <si>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</si>
  <si>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</si>
  <si>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</si>
  <si>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</si>
  <si>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</si>
  <si>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</si>
  <si>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</si>
  <si>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</si>
  <si>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</si>
  <si>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</si>
  <si>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</si>
  <si>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</si>
  <si>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</si>
  <si>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</si>
  <si>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</si>
  <si>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</si>
  <si>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</si>
  <si>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</si>
  <si>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</si>
  <si>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</si>
  <si>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</si>
  <si>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</si>
  <si>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</si>
  <si>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</si>
  <si>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</si>
  <si>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</si>
  <si>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</si>
  <si>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</si>
  <si>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</si>
  <si>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</si>
  <si>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</si>
  <si>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</si>
  <si>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</si>
  <si>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</si>
  <si>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</si>
  <si>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</si>
  <si>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</si>
  <si>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</si>
  <si>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</si>
  <si>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</si>
  <si>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</si>
  <si>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</si>
  <si>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</si>
  <si>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</si>
  <si>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</si>
  <si>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</si>
  <si>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</si>
  <si>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</si>
  <si>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</si>
  <si>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</si>
  <si>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</si>
  <si>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</si>
  <si>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</si>
  <si>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</si>
  <si>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</si>
  <si>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</si>
  <si>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</si>
  <si>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</si>
  <si>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</si>
  <si>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</si>
  <si>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</si>
  <si>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</si>
  <si>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</si>
  <si>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</si>
  <si>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</si>
  <si>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</si>
  <si>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</si>
  <si>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</si>
  <si>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</si>
  <si>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</si>
  <si>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</si>
  <si>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</si>
  <si>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</si>
  <si>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</si>
  <si>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</si>
  <si>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</si>
  <si>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</si>
  <si>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</si>
  <si>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</si>
  <si>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</si>
  <si>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</si>
  <si>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</si>
  <si>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</si>
  <si>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</si>
  <si>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</si>
  <si>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</si>
  <si>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</si>
  <si>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</si>
  <si>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</si>
  <si>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</si>
  <si>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</si>
  <si>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</si>
  <si>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</si>
  <si>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</si>
  <si>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</si>
  <si>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</si>
  <si>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</si>
  <si>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</si>
  <si>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</si>
  <si>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</si>
  <si>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</si>
  <si>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</si>
  <si>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</si>
  <si>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</si>
  <si>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</si>
  <si>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</si>
  <si>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</si>
  <si>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</si>
  <si>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</si>
  <si>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</si>
  <si>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</si>
  <si>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</si>
  <si>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</si>
  <si>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</si>
  <si>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</si>
  <si>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</si>
  <si>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</si>
  <si>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</si>
  <si>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</si>
  <si>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</si>
  <si>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</si>
  <si>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</si>
  <si>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</si>
  <si>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</si>
  <si>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</si>
  <si>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</si>
  <si>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</si>
  <si>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</si>
  <si>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</si>
  <si>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</si>
  <si>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</si>
  <si>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</si>
  <si>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</si>
  <si>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</si>
  <si>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</si>
  <si>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</si>
  <si>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</si>
  <si>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</si>
  <si>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</si>
  <si>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</si>
  <si>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</si>
  <si>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</si>
  <si>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</si>
  <si>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</si>
  <si>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</si>
  <si>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</si>
  <si>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</si>
  <si>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</si>
  <si>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</si>
  <si>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</si>
  <si>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</si>
  <si>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</si>
  <si>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</si>
  <si>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</si>
  <si>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</si>
  <si>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</si>
  <si>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</si>
  <si>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</si>
  <si>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</si>
  <si>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</si>
  <si>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</si>
  <si>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</si>
  <si>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</si>
  <si>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</si>
  <si>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</si>
  <si>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</si>
  <si>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</si>
  <si>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</si>
  <si>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</si>
  <si>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</si>
  <si>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</si>
  <si>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</si>
  <si>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</si>
  <si>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</si>
  <si>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</si>
  <si>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</si>
  <si>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</si>
  <si>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</si>
  <si>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</si>
  <si>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</si>
  <si>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</si>
  <si>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</si>
  <si>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</si>
  <si>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</si>
  <si>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</si>
  <si>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</si>
  <si>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</si>
  <si>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</si>
  <si>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</si>
  <si>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</si>
  <si>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</si>
  <si>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</si>
  <si>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</si>
  <si>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</si>
  <si>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</si>
  <si>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</si>
  <si>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</si>
  <si>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</si>
  <si>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</si>
  <si>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</si>
  <si>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</si>
  <si>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</si>
  <si>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</si>
  <si>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</si>
  <si>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</si>
  <si>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</si>
  <si>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</si>
  <si>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</si>
  <si>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</si>
  <si>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</si>
  <si>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</si>
  <si>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</si>
  <si>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</si>
  <si>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</si>
  <si>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</si>
  <si>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</si>
  <si>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</si>
  <si>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</si>
  <si>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</si>
  <si>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</si>
  <si>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</si>
  <si>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</si>
  <si>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</si>
  <si>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</si>
  <si>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</si>
  <si>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</si>
  <si>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</si>
  <si>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</si>
  <si>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</si>
  <si>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</si>
  <si>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</si>
  <si>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</si>
  <si>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</si>
  <si>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</si>
  <si>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</si>
  <si>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</si>
  <si>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</si>
  <si>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</si>
  <si>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</si>
  <si>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</si>
  <si>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</si>
  <si>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</si>
  <si>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</si>
  <si>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</si>
  <si>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</si>
  <si>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</si>
  <si>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</si>
  <si>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</si>
  <si>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</si>
  <si>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</si>
  <si>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</si>
  <si>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</si>
  <si>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</si>
  <si>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</si>
  <si>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</si>
  <si>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</si>
  <si>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</si>
  <si>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</si>
  <si>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</si>
  <si>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</si>
  <si>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</si>
  <si>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</si>
  <si>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</si>
  <si>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</si>
  <si>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</si>
  <si>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</si>
  <si>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</si>
  <si>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</si>
  <si>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</si>
  <si>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</si>
  <si>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</si>
  <si>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</si>
  <si>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</si>
  <si>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</si>
  <si>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</si>
  <si>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</si>
  <si>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</si>
  <si>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</si>
  <si>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</si>
  <si>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</si>
  <si>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</si>
  <si>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</si>
  <si>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</si>
  <si>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</si>
  <si>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</si>
  <si>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</si>
  <si>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</si>
  <si>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</si>
  <si>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</si>
  <si>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</si>
  <si>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</si>
  <si>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</si>
  <si>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</si>
  <si>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</si>
  <si>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</si>
  <si>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</si>
  <si>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</si>
  <si>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</si>
  <si>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</si>
  <si>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</si>
  <si>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</si>
  <si>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</si>
  <si>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</si>
  <si>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</si>
  <si>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</si>
  <si>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</si>
  <si>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</si>
  <si>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</si>
  <si>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</si>
  <si>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</si>
  <si>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</si>
  <si>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</si>
  <si>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</si>
  <si>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</si>
  <si>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</si>
  <si>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</si>
  <si>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</si>
  <si>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</si>
  <si>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</si>
  <si>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</si>
  <si>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</si>
  <si>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</si>
  <si>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</si>
  <si>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</si>
  <si>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</si>
  <si>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</si>
  <si>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</si>
  <si>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</si>
  <si>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</si>
  <si>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</si>
  <si>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</si>
  <si>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</si>
  <si>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</si>
  <si>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</si>
  <si>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</si>
  <si>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</si>
  <si>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</si>
  <si>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</si>
  <si>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</si>
  <si>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</si>
  <si>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</si>
  <si>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</si>
  <si>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</si>
  <si>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</si>
  <si>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</si>
  <si>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</si>
  <si>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</si>
  <si>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</si>
  <si>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</si>
  <si>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</si>
  <si>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</si>
  <si>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</si>
  <si>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</si>
  <si>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</si>
  <si>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</si>
  <si>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</si>
  <si>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</si>
  <si>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</si>
  <si>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</si>
  <si>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</si>
  <si>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</si>
  <si>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</si>
  <si>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</si>
  <si>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</si>
  <si>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</si>
  <si>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</si>
  <si>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</si>
  <si>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</si>
  <si>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</si>
  <si>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</si>
  <si>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</si>
  <si>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</si>
  <si>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</si>
  <si>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</si>
  <si>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</si>
  <si>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</si>
  <si>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</si>
  <si>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</si>
  <si>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</si>
  <si>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</si>
  <si>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</si>
  <si>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</si>
  <si>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</si>
  <si>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</si>
  <si>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</si>
  <si>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</si>
  <si>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</si>
  <si>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</si>
  <si>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</si>
  <si>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</si>
  <si>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</si>
  <si>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</si>
  <si>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</si>
  <si>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</si>
  <si>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</si>
  <si>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</si>
  <si>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</si>
  <si>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</si>
  <si>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</si>
  <si>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</si>
  <si>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</si>
  <si>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</si>
  <si>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</si>
  <si>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</si>
  <si>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</si>
  <si>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</si>
  <si>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</si>
  <si>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</si>
  <si>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</si>
  <si>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</si>
  <si>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</si>
  <si>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</si>
  <si>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</si>
  <si>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</si>
  <si>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</si>
  <si>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</si>
  <si>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</si>
  <si>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</si>
  <si>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</si>
  <si>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</si>
  <si>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</si>
  <si>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</si>
  <si>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</si>
  <si>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</si>
  <si>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</si>
  <si>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</si>
  <si>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</si>
  <si>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</si>
  <si>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</si>
  <si>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</si>
  <si>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</si>
  <si>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</si>
  <si>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</si>
  <si>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</si>
  <si>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</si>
  <si>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</si>
  <si>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</si>
  <si>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</si>
  <si>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</si>
  <si>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</si>
  <si>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</si>
  <si>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</si>
  <si>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</si>
  <si>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</si>
  <si>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</si>
  <si>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</si>
  <si>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</si>
  <si>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</si>
  <si>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</si>
  <si>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</si>
  <si>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</si>
  <si>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</si>
  <si>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</si>
  <si>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</si>
  <si>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</si>
  <si>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</si>
  <si>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</si>
  <si>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</si>
  <si>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</si>
  <si>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</si>
  <si>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</si>
  <si>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</si>
  <si>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</si>
  <si>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</si>
  <si>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</si>
  <si>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</si>
  <si>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</si>
  <si>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</si>
  <si>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</si>
  <si>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</si>
  <si>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</si>
  <si>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</si>
  <si>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</si>
  <si>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</si>
  <si>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</si>
  <si>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</si>
  <si>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</si>
  <si>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</si>
  <si>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</si>
  <si>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</si>
  <si>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</si>
  <si>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</si>
  <si>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</si>
  <si>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</si>
  <si>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</si>
  <si>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</si>
  <si>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</si>
  <si>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</si>
  <si>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</si>
  <si>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</si>
  <si>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</si>
  <si>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</si>
  <si>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</si>
  <si>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</si>
  <si>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</si>
  <si>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</si>
  <si>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</si>
  <si>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</si>
  <si>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</si>
  <si>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</si>
  <si>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</si>
  <si>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</si>
  <si>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</si>
  <si>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</si>
  <si>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</si>
  <si>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</si>
  <si>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</si>
  <si>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</si>
  <si>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</si>
  <si>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</si>
  <si>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</si>
  <si>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</si>
  <si>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</si>
  <si>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</si>
  <si>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</si>
  <si>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</si>
  <si>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</si>
  <si>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</si>
  <si>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</si>
  <si>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</si>
  <si>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</si>
  <si>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</si>
  <si>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</si>
  <si>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</si>
  <si>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</si>
  <si>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</si>
  <si>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</si>
  <si>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</si>
  <si>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</si>
  <si>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</si>
  <si>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</si>
  <si>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</si>
  <si>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</si>
  <si>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</si>
  <si>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</si>
  <si>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</si>
  <si>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</si>
  <si>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</si>
  <si>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</si>
  <si>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</si>
  <si>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</si>
  <si>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</si>
  <si>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</si>
  <si>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</si>
  <si>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</si>
  <si>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</si>
  <si>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</si>
  <si>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</si>
  <si>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</si>
  <si>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</si>
  <si>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</si>
  <si>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</si>
  <si>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</si>
  <si>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</si>
  <si>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</si>
  <si>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</si>
  <si>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</si>
  <si>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</si>
  <si>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</si>
  <si>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</si>
  <si>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</si>
  <si>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</si>
  <si>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</si>
  <si>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</si>
  <si>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</si>
  <si>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</si>
  <si>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</si>
  <si>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</si>
  <si>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</si>
  <si>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</si>
  <si>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</si>
  <si>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</si>
  <si>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</si>
  <si>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</si>
  <si>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</si>
  <si>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</si>
  <si>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</si>
  <si>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</si>
  <si>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</si>
  <si>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</si>
  <si>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</si>
  <si>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</si>
  <si>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</si>
  <si>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</si>
  <si>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</si>
  <si>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</si>
  <si>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</si>
  <si>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</si>
  <si>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</si>
  <si>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</si>
  <si>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</si>
  <si>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</si>
  <si>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</si>
  <si>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</si>
  <si>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</si>
  <si>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</si>
  <si>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</si>
  <si>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</si>
  <si>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</si>
  <si>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</si>
  <si>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</si>
  <si>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</si>
  <si>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</si>
  <si>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</si>
  <si>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</si>
  <si>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</si>
  <si>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</si>
  <si>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</si>
  <si>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</si>
  <si>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</si>
  <si>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</si>
  <si>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</si>
  <si>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</si>
  <si>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</si>
  <si>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</si>
  <si>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</si>
  <si>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</si>
  <si>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</si>
  <si>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</si>
  <si>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</si>
  <si>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</si>
  <si>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</si>
  <si>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</si>
  <si>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</si>
  <si>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</si>
  <si>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</si>
  <si>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</si>
  <si>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</si>
  <si>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</si>
  <si>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</si>
  <si>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</si>
  <si>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</si>
  <si>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</si>
  <si>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</si>
  <si>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</si>
  <si>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</si>
  <si>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</si>
  <si>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</si>
  <si>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</si>
  <si>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</si>
  <si>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</si>
  <si>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</si>
  <si>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</si>
  <si>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</si>
  <si>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</si>
  <si>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</si>
  <si>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</si>
  <si>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</si>
  <si>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</si>
  <si>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</si>
  <si>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</si>
  <si>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</si>
  <si>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</si>
  <si>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</si>
  <si>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</si>
  <si>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</si>
  <si>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</si>
  <si>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</si>
  <si>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</si>
  <si>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</si>
  <si>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</si>
  <si>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</si>
  <si>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</si>
  <si>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</si>
  <si>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</si>
  <si>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</si>
  <si>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</si>
  <si>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</si>
  <si>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</si>
  <si>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</si>
  <si>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</si>
  <si>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</si>
  <si>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</si>
  <si>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</si>
  <si>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</si>
  <si>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</si>
  <si>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</si>
  <si>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</si>
  <si>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</si>
  <si>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</si>
  <si>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</si>
  <si>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</si>
  <si>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</si>
  <si>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</si>
  <si>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</si>
  <si>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</si>
  <si>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</si>
  <si>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</si>
  <si>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</si>
  <si>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</si>
  <si>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</si>
  <si>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</si>
  <si>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</si>
  <si>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</si>
  <si>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</si>
  <si>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</si>
  <si>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</si>
  <si>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</si>
  <si>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</si>
  <si>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</si>
  <si>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</si>
  <si>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</si>
  <si>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</si>
  <si>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</si>
  <si>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</si>
  <si>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</si>
  <si>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</si>
  <si>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</si>
  <si>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</si>
  <si>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</si>
  <si>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</si>
  <si>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</si>
  <si>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</si>
  <si>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</si>
  <si>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</si>
  <si>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</si>
  <si>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</si>
  <si>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</si>
  <si>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</si>
  <si>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</si>
  <si>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</si>
  <si>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</si>
  <si>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</si>
  <si>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</si>
  <si>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</si>
  <si>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</si>
  <si>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</si>
  <si>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</si>
  <si>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</si>
  <si>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</si>
  <si>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</si>
  <si>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</si>
  <si>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</si>
  <si>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</si>
  <si>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</si>
  <si>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</si>
  <si>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</si>
  <si>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</si>
  <si>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</si>
  <si>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</si>
  <si>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</si>
  <si>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</si>
  <si>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</si>
  <si>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</si>
  <si>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</si>
  <si>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</si>
  <si>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</si>
  <si>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</si>
  <si>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</si>
  <si>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</si>
  <si>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</si>
  <si>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</si>
  <si>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</si>
  <si>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</si>
  <si>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</si>
  <si>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</si>
  <si>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</si>
  <si>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</si>
  <si>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</si>
  <si>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</si>
  <si>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</si>
  <si>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</si>
  <si>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</si>
  <si>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</si>
  <si>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</si>
  <si>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</si>
  <si>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</si>
  <si>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</si>
  <si>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</si>
  <si>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</si>
  <si>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</si>
  <si>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</si>
  <si>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</si>
  <si>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</si>
  <si>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</si>
  <si>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</si>
  <si>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</si>
  <si>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</si>
  <si>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</si>
  <si>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</si>
  <si>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</si>
  <si>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</si>
  <si>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</si>
  <si>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</si>
  <si>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</si>
  <si>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</si>
  <si>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</si>
  <si>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</si>
  <si>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</si>
  <si>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</si>
  <si>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</si>
  <si>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</si>
  <si>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</si>
  <si>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</si>
  <si>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</si>
  <si>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</si>
  <si>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</si>
  <si>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</si>
  <si>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</si>
  <si>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</si>
  <si>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</si>
  <si>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</si>
  <si>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</si>
  <si>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</si>
  <si>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</si>
  <si>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</si>
  <si>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</si>
  <si>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</si>
  <si>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</si>
  <si>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</si>
  <si>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</si>
  <si>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</si>
  <si>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</si>
  <si>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</si>
  <si>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</si>
  <si>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</si>
  <si>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</si>
  <si>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</si>
  <si>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</si>
  <si>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</si>
  <si>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</si>
  <si>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</si>
  <si>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</si>
  <si>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</si>
  <si>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</si>
  <si>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</si>
  <si>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</si>
  <si>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</si>
  <si>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</si>
  <si>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</si>
  <si>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</si>
  <si>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</si>
  <si>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</si>
  <si>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</si>
  <si>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</si>
  <si>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</si>
  <si>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</si>
  <si>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</si>
  <si>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</si>
  <si>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</si>
  <si>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</si>
  <si>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</si>
  <si>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</si>
  <si>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</si>
  <si>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</si>
  <si>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</si>
  <si>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</si>
  <si>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</si>
  <si>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</si>
  <si>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</si>
  <si>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</si>
  <si>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</si>
  <si>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</si>
  <si>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</si>
  <si>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</si>
  <si>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</si>
  <si>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</si>
  <si>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</si>
  <si>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</si>
  <si>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</si>
  <si>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</si>
  <si>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</si>
  <si>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</si>
  <si>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</si>
  <si>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</si>
  <si>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</si>
  <si>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</si>
  <si>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</si>
  <si>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</si>
  <si>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</si>
  <si>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</si>
  <si>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</si>
  <si>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</si>
  <si>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</si>
  <si>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</si>
  <si>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</si>
  <si>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</si>
  <si>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</si>
  <si>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</si>
  <si>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</si>
  <si>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</si>
  <si>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</si>
  <si>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</si>
  <si>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</si>
  <si>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</si>
  <si>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</si>
  <si>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</si>
  <si>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</si>
  <si>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</si>
  <si>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</si>
  <si>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</si>
  <si>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</si>
  <si>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</si>
  <si>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</si>
  <si>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</si>
  <si>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</si>
  <si>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</si>
  <si>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</si>
  <si>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</si>
  <si>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</si>
  <si>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</si>
  <si>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</si>
  <si>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</si>
  <si>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</si>
  <si>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</si>
  <si>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</si>
  <si>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</si>
  <si>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</si>
  <si>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</si>
  <si>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</si>
  <si>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</si>
  <si>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</si>
  <si>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</si>
  <si>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</si>
  <si>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</si>
  <si>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</si>
  <si>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</si>
  <si>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</si>
  <si>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</si>
  <si>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</si>
  <si>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</si>
  <si>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</si>
  <si>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</si>
  <si>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</si>
  <si>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</si>
  <si>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</si>
  <si>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</si>
  <si>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</si>
  <si>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</si>
  <si>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</si>
  <si>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</si>
  <si>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</si>
  <si>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</si>
  <si>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</si>
  <si>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</si>
  <si>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</si>
  <si>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</si>
  <si>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</si>
  <si>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</si>
  <si>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</si>
  <si>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</si>
  <si>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</si>
  <si>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</si>
  <si>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</si>
  <si>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</si>
  <si>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</si>
  <si>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</si>
  <si>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</si>
  <si>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</si>
  <si>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</si>
  <si>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</si>
  <si>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</si>
  <si>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</si>
  <si>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</si>
  <si>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</si>
  <si>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</si>
  <si>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</si>
  <si>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</si>
  <si>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</si>
  <si>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</si>
  <si>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</si>
  <si>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</si>
  <si>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</si>
  <si>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</si>
  <si>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</si>
  <si>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</si>
  <si>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</si>
  <si>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</si>
  <si>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</si>
  <si>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</si>
  <si>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</si>
  <si>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</si>
  <si>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</si>
  <si>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</si>
  <si>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</si>
  <si>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</si>
  <si>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</si>
  <si>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</si>
  <si>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</si>
  <si>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</si>
  <si>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</si>
  <si>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</si>
  <si>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</si>
  <si>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</si>
  <si>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</si>
  <si>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</si>
  <si>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</si>
  <si>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</si>
  <si>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</si>
  <si>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</si>
  <si>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</si>
  <si>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</si>
  <si>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</si>
  <si>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</si>
  <si>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</si>
  <si>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</si>
  <si>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</si>
  <si>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</si>
  <si>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</si>
  <si>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</si>
  <si>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</si>
  <si>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</si>
  <si>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</si>
  <si>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</si>
  <si>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</si>
  <si>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</si>
  <si>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</si>
  <si>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</si>
  <si>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</si>
  <si>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</si>
  <si>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</si>
  <si>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</si>
  <si>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</si>
  <si>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</si>
  <si>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</si>
  <si>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</si>
  <si>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</si>
  <si>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</si>
  <si>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</si>
  <si>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</si>
  <si>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</si>
  <si>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</si>
  <si>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</si>
  <si>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</si>
  <si>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</si>
  <si>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</si>
  <si>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</si>
  <si>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</si>
  <si>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</si>
  <si>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</si>
  <si>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</si>
  <si>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</si>
  <si>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</si>
  <si>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</si>
  <si>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</si>
  <si>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</si>
  <si>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</si>
  <si>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</si>
  <si>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</si>
  <si>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</si>
  <si>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</si>
  <si>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</si>
  <si>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</si>
  <si>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</si>
  <si>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</si>
  <si>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</si>
  <si>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</si>
  <si>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</si>
  <si>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</si>
  <si>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</si>
  <si>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</si>
  <si>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</si>
  <si>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</si>
  <si>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</si>
  <si>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</si>
  <si>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</si>
  <si>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</si>
  <si>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</si>
  <si>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</si>
  <si>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</si>
  <si>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</si>
  <si>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</si>
  <si>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</si>
  <si>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</si>
  <si>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</si>
  <si>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</si>
  <si>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</si>
  <si>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</si>
  <si>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</si>
  <si>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</si>
  <si>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</si>
  <si>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</si>
  <si>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</si>
  <si>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</si>
  <si>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</si>
  <si>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</si>
  <si>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</si>
  <si>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</si>
  <si>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</si>
  <si>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</si>
  <si>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</si>
  <si>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</si>
  <si>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</si>
  <si>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</si>
  <si>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</si>
  <si>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</si>
  <si>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</si>
  <si>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</si>
  <si>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</si>
  <si>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</si>
  <si>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</si>
  <si>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</si>
  <si>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</si>
  <si>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</si>
  <si>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</si>
  <si>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</si>
  <si>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</si>
  <si>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</si>
  <si>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</si>
  <si>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</si>
  <si>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</si>
  <si>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</si>
  <si>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</si>
  <si>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</si>
  <si>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</si>
  <si>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</si>
  <si>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</si>
  <si>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</si>
  <si>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</si>
  <si>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</si>
  <si>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</si>
  <si>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</si>
  <si>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</si>
  <si>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</si>
  <si>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</si>
  <si>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</si>
  <si>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</si>
  <si>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</si>
  <si>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</si>
  <si>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</si>
  <si>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</si>
  <si>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</si>
  <si>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</si>
  <si>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</si>
  <si>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</si>
  <si>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</si>
  <si>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</si>
  <si>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</si>
  <si>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</si>
  <si>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</si>
  <si>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</si>
  <si>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</si>
  <si>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</si>
  <si>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</si>
  <si>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</si>
  <si>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</si>
  <si>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</si>
  <si>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</si>
  <si>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</si>
  <si>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</si>
  <si>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</si>
  <si>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</si>
  <si>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</si>
  <si>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</si>
  <si>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</si>
  <si>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</si>
  <si>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</si>
  <si>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</si>
  <si>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</si>
  <si>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</si>
  <si>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</si>
  <si>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</si>
  <si>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</si>
  <si>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</si>
  <si>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</si>
  <si>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</si>
  <si>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</si>
  <si>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</si>
  <si>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</si>
  <si>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</si>
  <si>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</si>
  <si>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</si>
  <si>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</si>
  <si>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</si>
  <si>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</si>
  <si>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</si>
  <si>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</si>
  <si>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</si>
  <si>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</si>
  <si>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</si>
  <si>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</si>
  <si>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</si>
  <si>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</si>
  <si>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</si>
  <si>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</si>
  <si>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</si>
  <si>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</si>
  <si>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</si>
  <si>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</si>
  <si>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</si>
  <si>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</si>
  <si>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</si>
  <si>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</si>
  <si>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</si>
  <si>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</si>
  <si>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</si>
  <si>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</si>
  <si>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</si>
  <si>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</si>
  <si>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</si>
  <si>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</si>
  <si>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</si>
  <si>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</si>
  <si>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</si>
  <si>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</si>
  <si>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</si>
  <si>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</si>
  <si>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</si>
  <si>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</si>
  <si>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</si>
  <si>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</si>
  <si>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</si>
  <si>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</si>
  <si>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</si>
  <si>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</si>
  <si>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</si>
  <si>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</si>
  <si>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</si>
  <si>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</si>
  <si>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</si>
  <si>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</si>
  <si>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</si>
  <si>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</si>
  <si>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</si>
  <si>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</si>
  <si>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</si>
  <si>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</si>
  <si>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</si>
  <si>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</si>
  <si>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</si>
  <si>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</si>
  <si>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</si>
  <si>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</si>
  <si>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</si>
  <si>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</si>
  <si>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</si>
  <si>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</si>
  <si>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</si>
  <si>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</si>
  <si>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</si>
  <si>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</si>
  <si>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</si>
  <si>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</si>
  <si>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</si>
  <si>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</si>
  <si>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</si>
  <si>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</si>
  <si>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</si>
  <si>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</si>
  <si>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</si>
  <si>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</si>
  <si>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</si>
  <si>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</si>
  <si>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</si>
  <si>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</si>
  <si>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</si>
  <si>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</si>
  <si>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</si>
  <si>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</si>
  <si>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</si>
  <si>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</si>
  <si>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</si>
  <si>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</si>
  <si>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</si>
  <si>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</si>
  <si>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</si>
  <si>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</si>
  <si>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</si>
  <si>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</si>
  <si>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</si>
  <si>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</si>
  <si>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</si>
  <si>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</si>
  <si>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</si>
  <si>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</si>
  <si>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</si>
  <si>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</si>
  <si>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</si>
  <si>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</si>
  <si>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</si>
  <si>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</si>
  <si>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</si>
  <si>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</si>
  <si>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</si>
  <si>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</si>
  <si>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</si>
  <si>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</si>
  <si>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</si>
  <si>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</si>
  <si>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</si>
  <si>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</si>
  <si>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</si>
  <si>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</si>
  <si>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</si>
  <si>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</si>
  <si>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</si>
  <si>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</si>
  <si>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</si>
  <si>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</si>
  <si>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</si>
  <si>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</si>
  <si>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</si>
  <si>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</si>
  <si>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</si>
  <si>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</si>
  <si>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</si>
  <si>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</si>
  <si>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</si>
  <si>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</si>
  <si>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</si>
  <si>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</si>
  <si>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</si>
  <si>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</si>
  <si>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</si>
  <si>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</si>
  <si>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</si>
  <si>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</si>
  <si>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</si>
  <si>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</si>
  <si>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</si>
  <si>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</si>
  <si>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</si>
  <si>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</si>
  <si>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</si>
  <si>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</si>
  <si>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</si>
  <si>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</si>
  <si>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</si>
  <si>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</si>
  <si>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</si>
  <si>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</si>
  <si>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</si>
  <si>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</si>
  <si>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</si>
  <si>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</si>
  <si>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</si>
  <si>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</si>
  <si>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</si>
  <si>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</si>
  <si>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</si>
  <si>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</si>
  <si>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</si>
  <si>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</si>
  <si>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</si>
  <si>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</si>
  <si>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</si>
  <si>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</si>
  <si>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</si>
  <si>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</si>
  <si>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</si>
  <si>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</si>
  <si>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</si>
  <si>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</si>
  <si>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</si>
  <si>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</si>
  <si>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</si>
  <si>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</si>
  <si>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</si>
  <si>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</si>
  <si>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</si>
  <si>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</si>
  <si>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</si>
  <si>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</si>
  <si>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</si>
  <si>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</si>
  <si>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</si>
  <si>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</si>
  <si>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</si>
  <si>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</si>
  <si>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</si>
  <si>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</si>
  <si>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</si>
  <si>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</si>
  <si>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</si>
  <si>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</si>
  <si>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</si>
  <si>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</si>
  <si>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</si>
  <si>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</si>
  <si>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</si>
  <si>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</si>
  <si>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</si>
  <si>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</si>
  <si>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</si>
  <si>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</si>
  <si>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</si>
  <si>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</si>
  <si>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</si>
  <si>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</si>
  <si>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</si>
  <si>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</si>
  <si>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</si>
  <si>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</si>
  <si>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</si>
  <si>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</si>
  <si>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</si>
  <si>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</si>
  <si>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</si>
  <si>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</si>
  <si>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</si>
  <si>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</si>
  <si>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</si>
  <si>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</si>
  <si>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</si>
  <si>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</si>
  <si>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</si>
  <si>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</si>
  <si>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</si>
  <si>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</si>
  <si>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</si>
  <si>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</si>
  <si>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</si>
  <si>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</si>
  <si>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</si>
  <si>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</si>
  <si>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</si>
  <si>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</si>
  <si>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</si>
  <si>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</si>
  <si>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</si>
  <si>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</si>
  <si>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</si>
  <si>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</si>
  <si>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</si>
  <si>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</si>
  <si>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</si>
  <si>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</si>
  <si>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</si>
  <si>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</si>
  <si>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</si>
  <si>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</si>
  <si>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</si>
  <si>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</si>
  <si>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</si>
  <si>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</si>
  <si>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</si>
  <si>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</si>
  <si>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</si>
  <si>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</si>
  <si>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</si>
  <si>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</si>
  <si>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</si>
  <si>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</si>
  <si>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</si>
  <si>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</si>
  <si>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</si>
  <si>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</si>
  <si>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</si>
  <si>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</si>
  <si>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</si>
  <si>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</si>
  <si>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</si>
  <si>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</si>
  <si>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</si>
  <si>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</si>
  <si>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</si>
  <si>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</si>
  <si>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</si>
  <si>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</si>
  <si>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</si>
  <si>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</si>
  <si>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</si>
  <si>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</si>
  <si>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</si>
  <si>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</si>
  <si>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</si>
  <si>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</si>
  <si>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</si>
  <si>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</si>
  <si>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</si>
  <si>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</si>
  <si>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</si>
  <si>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</si>
  <si>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</si>
  <si>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</si>
  <si>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</si>
  <si>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</si>
  <si>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</si>
  <si>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</si>
  <si>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</si>
  <si>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</si>
  <si>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</si>
  <si>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</si>
  <si>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</si>
  <si>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</si>
  <si>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</si>
  <si>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</si>
  <si>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</si>
  <si>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</si>
  <si>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</si>
  <si>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</si>
  <si>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</si>
  <si>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</si>
  <si>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</si>
  <si>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</si>
  <si>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</si>
  <si>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</si>
  <si>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</si>
  <si>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</si>
  <si>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</si>
  <si>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</si>
  <si>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</si>
  <si>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</si>
  <si>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</si>
  <si>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</si>
  <si>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</si>
  <si>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</si>
  <si>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</si>
  <si>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</si>
  <si>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</si>
  <si>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</si>
  <si>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</si>
  <si>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</si>
  <si>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</si>
  <si>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</si>
  <si>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</si>
  <si>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</si>
  <si>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</si>
  <si>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</si>
  <si>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</si>
  <si>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</si>
  <si>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</si>
  <si>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</si>
  <si>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</si>
  <si>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</si>
  <si>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</si>
  <si>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</si>
  <si>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</si>
  <si>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</si>
  <si>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</si>
  <si>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</si>
  <si>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</si>
  <si>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</si>
  <si>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</si>
  <si>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</si>
  <si>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</si>
  <si>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</si>
  <si>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</si>
  <si>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</si>
  <si>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</si>
  <si>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</si>
  <si>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</si>
  <si>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</si>
  <si>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</si>
  <si>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</si>
  <si>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</si>
  <si>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</si>
  <si>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</si>
  <si>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</si>
  <si>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</si>
  <si>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</si>
  <si>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</si>
  <si>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</si>
  <si>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</si>
  <si>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</si>
  <si>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</si>
  <si>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</si>
  <si>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</si>
  <si>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</si>
  <si>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</si>
  <si>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</si>
  <si>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</si>
  <si>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</si>
  <si>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</si>
  <si>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</si>
  <si>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</si>
  <si>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</si>
  <si>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</si>
  <si>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</si>
  <si>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</si>
  <si>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</si>
  <si>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</si>
  <si>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</si>
  <si>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</si>
  <si>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</si>
  <si>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</si>
  <si>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</si>
  <si>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</si>
  <si>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</si>
  <si>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</si>
  <si>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</si>
  <si>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</si>
  <si>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</si>
  <si>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</si>
  <si>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</si>
  <si>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</si>
  <si>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</si>
  <si>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</si>
  <si>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</si>
  <si>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</si>
  <si>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</si>
  <si>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</si>
  <si>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</si>
  <si>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</si>
  <si>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</si>
  <si>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</si>
  <si>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</si>
  <si>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</si>
  <si>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</si>
  <si>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</si>
  <si>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</si>
  <si>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</si>
  <si>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</si>
  <si>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</si>
  <si>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</si>
  <si>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</si>
  <si>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</si>
  <si>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</si>
  <si>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</si>
  <si>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</si>
  <si>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</si>
  <si>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</si>
  <si>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</si>
  <si>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</si>
  <si>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</si>
  <si>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</si>
  <si>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</si>
  <si>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</si>
  <si>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</si>
  <si>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</si>
  <si>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</si>
  <si>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</si>
  <si>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</si>
  <si>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</si>
  <si>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</si>
  <si>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</si>
  <si>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</si>
  <si>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</si>
  <si>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</si>
  <si>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</si>
  <si>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</si>
  <si>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</si>
  <si>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</si>
  <si>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</si>
  <si>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</si>
  <si>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</si>
  <si>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</si>
  <si>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</si>
  <si>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</si>
  <si>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</si>
  <si>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</si>
  <si>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</si>
  <si>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</si>
  <si>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</si>
  <si>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</si>
  <si>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</si>
  <si>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</si>
  <si>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</si>
  <si>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</si>
  <si>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</si>
  <si>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</si>
  <si>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</si>
  <si>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</si>
  <si>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</si>
  <si>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</si>
  <si>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</si>
  <si>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</si>
  <si>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</si>
  <si>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</si>
  <si>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</si>
  <si>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</si>
  <si>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</si>
  <si>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</si>
  <si>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</si>
  <si>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</si>
  <si>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</si>
  <si>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</si>
  <si>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</si>
  <si>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</si>
  <si>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</si>
  <si>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</si>
  <si>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</si>
  <si>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</si>
  <si>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</si>
  <si>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</si>
  <si>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</si>
  <si>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</si>
  <si>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</si>
  <si>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</si>
  <si>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</si>
  <si>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</si>
  <si>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</si>
  <si>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</si>
  <si>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</si>
  <si>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</si>
  <si>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</si>
  <si>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</si>
  <si>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</si>
  <si>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</si>
  <si>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</si>
  <si>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</si>
  <si>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</si>
  <si>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</si>
  <si>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</si>
  <si>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</si>
  <si>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</si>
  <si>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</si>
  <si>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</si>
  <si>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</si>
  <si>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</si>
  <si>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</si>
  <si>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</si>
  <si>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</si>
  <si>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</si>
  <si>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</si>
  <si>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</si>
  <si>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</si>
  <si>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</si>
  <si>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</si>
  <si>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</si>
  <si>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</si>
  <si>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</si>
  <si>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</si>
  <si>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</si>
  <si>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</si>
  <si>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</si>
  <si>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</si>
  <si>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</si>
  <si>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</si>
  <si>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</si>
  <si>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</si>
  <si>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</si>
  <si>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</si>
  <si>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</si>
  <si>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</si>
  <si>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</si>
  <si>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</si>
  <si>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</si>
  <si>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</si>
  <si>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</si>
  <si>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</si>
  <si>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</si>
  <si>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</si>
  <si>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</si>
  <si>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</si>
  <si>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</si>
  <si>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</si>
  <si>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</si>
  <si>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</si>
  <si>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</si>
  <si>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</si>
  <si>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</si>
  <si>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</si>
  <si>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</si>
  <si>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</si>
  <si>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</si>
  <si>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</si>
  <si>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</si>
  <si>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</si>
  <si>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</si>
  <si>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</si>
  <si>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</si>
  <si>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</si>
  <si>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</si>
  <si>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</si>
  <si>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</si>
  <si>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</si>
  <si>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</si>
  <si>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</si>
  <si>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</si>
  <si>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</si>
  <si>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</si>
  <si>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</si>
  <si>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</si>
  <si>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</si>
  <si>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</si>
  <si>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</si>
  <si>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</si>
  <si>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</si>
  <si>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</si>
  <si>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</si>
  <si>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</si>
  <si>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</si>
  <si>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</si>
  <si>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</si>
  <si>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</si>
  <si>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</si>
  <si>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</si>
  <si>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</si>
  <si>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</si>
  <si>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</si>
  <si>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</si>
  <si>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</si>
  <si>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</si>
  <si>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</si>
  <si>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</si>
  <si>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</si>
  <si>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</si>
  <si>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</si>
  <si>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</si>
  <si>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</si>
  <si>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</si>
  <si>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</si>
  <si>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</si>
  <si>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</si>
  <si>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</si>
  <si>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</si>
  <si>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</si>
  <si>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</si>
  <si>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</si>
  <si>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</si>
  <si>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</si>
  <si>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</si>
  <si>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</si>
  <si>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</si>
  <si>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</si>
  <si>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</si>
  <si>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</si>
  <si>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</si>
  <si>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</si>
  <si>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</si>
  <si>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</si>
  <si>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</si>
  <si>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</si>
  <si>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</si>
  <si>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</si>
  <si>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</si>
  <si>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</si>
  <si>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</si>
  <si>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</si>
  <si>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</si>
  <si>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</si>
  <si>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</si>
  <si>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</si>
  <si>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</si>
  <si>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</si>
  <si>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</si>
  <si>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</si>
  <si>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</si>
  <si>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</si>
  <si>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</si>
  <si>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</si>
  <si>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</si>
  <si>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</si>
  <si>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</si>
  <si>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</si>
  <si>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</si>
  <si>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</si>
  <si>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</si>
  <si>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</si>
  <si>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</si>
  <si>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</si>
  <si>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</si>
  <si>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</si>
  <si>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</si>
  <si>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</si>
  <si>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</si>
  <si>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</si>
  <si>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</si>
  <si>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</si>
  <si>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</si>
  <si>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</si>
  <si>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</si>
  <si>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</si>
  <si>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</si>
  <si>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</si>
  <si>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</si>
  <si>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</si>
  <si>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</si>
  <si>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</si>
  <si>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</si>
  <si>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</si>
  <si>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</si>
  <si>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</si>
  <si>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</si>
  <si>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</si>
  <si>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</si>
  <si>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</si>
  <si>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</si>
  <si>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</si>
  <si>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</si>
  <si>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</si>
  <si>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</si>
  <si>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</si>
  <si>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</si>
  <si>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</si>
  <si>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</si>
  <si>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</si>
  <si>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</si>
  <si>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</si>
  <si>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</si>
  <si>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</si>
  <si>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</si>
  <si>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</si>
  <si>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</si>
  <si>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</si>
  <si>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</si>
  <si>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</si>
  <si>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</si>
  <si>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</si>
  <si>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</si>
  <si>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</si>
  <si>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</si>
  <si>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</si>
  <si>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</si>
  <si>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</si>
  <si>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</si>
  <si>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</si>
  <si>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</si>
  <si>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</si>
  <si>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</si>
  <si>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</si>
  <si>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</si>
  <si>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</si>
  <si>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</si>
  <si>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</si>
  <si>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</si>
  <si>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</si>
  <si>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</si>
  <si>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</si>
  <si>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</si>
  <si>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</si>
  <si>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</si>
  <si>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</si>
  <si>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</si>
  <si>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</si>
  <si>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</si>
  <si>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</si>
  <si>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</si>
  <si>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</si>
  <si>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</si>
  <si>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</si>
  <si>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</si>
  <si>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</si>
  <si>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</si>
  <si>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</si>
  <si>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</si>
  <si>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</si>
  <si>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</si>
  <si>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</si>
  <si>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</si>
  <si>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</si>
  <si>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</si>
  <si>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</si>
  <si>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</si>
  <si>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</si>
  <si>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</si>
  <si>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</si>
  <si>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</si>
  <si>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</si>
  <si>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</si>
  <si>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</si>
  <si>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</si>
  <si>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</si>
  <si>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</si>
  <si>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</si>
  <si>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</si>
  <si>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</si>
  <si>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</si>
  <si>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</si>
  <si>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</si>
  <si>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</si>
  <si>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</si>
  <si>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</si>
  <si>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</si>
  <si>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</si>
  <si>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</si>
  <si>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</si>
  <si>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</si>
  <si>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</si>
  <si>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</si>
  <si>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</si>
  <si>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</si>
  <si>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</si>
  <si>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</si>
  <si>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</si>
  <si>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</si>
  <si>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</si>
  <si>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</si>
  <si>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</si>
  <si>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</si>
  <si>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</si>
  <si>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</si>
  <si>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</si>
  <si>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</si>
  <si>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</si>
  <si>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</si>
  <si>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</si>
  <si>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</si>
  <si>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</si>
  <si>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</si>
  <si>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</si>
  <si>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</si>
  <si>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</si>
  <si>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</si>
  <si>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</si>
  <si>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</si>
  <si>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</si>
  <si>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</si>
  <si>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</si>
  <si>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</si>
  <si>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</si>
  <si>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</si>
  <si>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</si>
  <si>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</si>
  <si>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</si>
  <si>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</si>
  <si>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</si>
  <si>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</si>
  <si>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</si>
  <si>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</si>
  <si>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</si>
  <si>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</si>
  <si>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</si>
  <si>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</si>
  <si>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</si>
  <si>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</si>
  <si>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</si>
  <si>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</si>
  <si>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</si>
  <si>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</si>
  <si>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</si>
  <si>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</si>
  <si>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</si>
  <si>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</si>
  <si>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</si>
  <si>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</si>
  <si>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</si>
  <si>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</si>
  <si>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</si>
  <si>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</si>
  <si>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</si>
  <si>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</si>
  <si>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</si>
  <si>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</si>
  <si>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</si>
  <si>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</si>
  <si>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</si>
  <si>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</si>
  <si>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</si>
  <si>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</si>
  <si>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</si>
  <si>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</si>
  <si>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</si>
  <si>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</si>
  <si>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</si>
  <si>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</si>
  <si>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</si>
  <si>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</si>
  <si>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</si>
  <si>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</si>
  <si>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</si>
  <si>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</si>
  <si>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</si>
  <si>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</si>
  <si>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</si>
  <si>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</si>
  <si>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</si>
  <si>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</si>
  <si>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</si>
  <si>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</si>
  <si>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</si>
  <si>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</si>
  <si>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</si>
  <si>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</si>
  <si>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</si>
  <si>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</si>
  <si>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</si>
  <si>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</si>
  <si>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</si>
  <si>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</si>
  <si>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</si>
  <si>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</si>
  <si>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</si>
  <si>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</si>
  <si>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</si>
  <si>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</si>
  <si>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</si>
  <si>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</si>
  <si>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</si>
  <si>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</si>
  <si>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</si>
  <si>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</si>
  <si>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</si>
  <si>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</si>
  <si>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</si>
  <si>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</si>
  <si>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</si>
  <si>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</si>
  <si>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</si>
  <si>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</si>
  <si>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</si>
  <si>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</si>
  <si>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</si>
  <si>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</si>
  <si>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</si>
  <si>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</si>
  <si>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</si>
  <si>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</si>
  <si>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</si>
  <si>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</si>
  <si>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</si>
  <si>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</si>
  <si>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</si>
  <si>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</si>
  <si>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</si>
  <si>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</si>
  <si>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</si>
  <si>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</si>
  <si>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</si>
  <si>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</si>
  <si>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</si>
  <si>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</si>
  <si>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</si>
  <si>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</si>
  <si>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</si>
  <si>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</si>
  <si>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</si>
  <si>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</si>
  <si>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</si>
  <si>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</si>
  <si>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</si>
  <si>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</si>
  <si>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</si>
  <si>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</si>
  <si>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</si>
  <si>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</si>
  <si>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</si>
  <si>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</si>
  <si>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</si>
  <si>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</si>
  <si>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</si>
  <si>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</si>
  <si>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</si>
  <si>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</si>
  <si>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</si>
  <si>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</si>
  <si>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</si>
  <si>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</si>
  <si>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</si>
  <si>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</si>
  <si>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</si>
  <si>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</si>
  <si>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</si>
  <si>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</si>
  <si>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</si>
  <si>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</si>
  <si>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</si>
  <si>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</si>
  <si>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</si>
  <si>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</si>
  <si>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</si>
  <si>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</si>
  <si>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</si>
  <si>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</si>
  <si>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</si>
  <si>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</si>
  <si>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</si>
  <si>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</si>
  <si>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</si>
  <si>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</si>
  <si>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</si>
  <si>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</si>
  <si>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</si>
  <si>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</si>
  <si>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</si>
  <si>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</si>
  <si>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</si>
  <si>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</si>
  <si>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</si>
  <si>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</si>
  <si>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</si>
  <si>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</si>
  <si>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</si>
  <si>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</si>
  <si>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</si>
  <si>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</si>
  <si>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</si>
  <si>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</si>
  <si>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</si>
  <si>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</si>
  <si>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</si>
  <si>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</si>
  <si>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</si>
  <si>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</si>
  <si>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</si>
  <si>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</si>
  <si>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</si>
  <si>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</si>
  <si>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</si>
  <si>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</si>
  <si>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</si>
  <si>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</si>
  <si>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</si>
  <si>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</si>
  <si>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</si>
  <si>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</si>
  <si>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</si>
  <si>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</si>
  <si>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</si>
  <si>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</si>
  <si>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</si>
  <si>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</si>
  <si>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</si>
  <si>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</si>
  <si>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</si>
  <si>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</si>
  <si>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</si>
  <si>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</si>
  <si>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</si>
  <si>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</si>
  <si>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</si>
  <si>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</si>
  <si>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</si>
  <si>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</si>
  <si>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</si>
  <si>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</si>
  <si>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</si>
  <si>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</si>
  <si>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</si>
  <si>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</si>
  <si>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</si>
  <si>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</si>
  <si>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</si>
  <si>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</si>
  <si>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</si>
  <si>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</si>
  <si>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</si>
  <si>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</si>
  <si>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</si>
  <si>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</si>
  <si>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</si>
  <si>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</si>
  <si>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</si>
  <si>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</si>
  <si>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</si>
  <si>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</si>
  <si>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</si>
  <si>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</si>
  <si>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</si>
  <si>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</si>
  <si>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</si>
  <si>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</si>
  <si>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</si>
  <si>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</si>
  <si>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</si>
  <si>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</si>
  <si>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</si>
  <si>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</si>
  <si>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</si>
  <si>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</si>
  <si>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</si>
  <si>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</si>
  <si>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</si>
  <si>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</si>
  <si>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</si>
  <si>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</si>
  <si>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</si>
  <si>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</si>
  <si>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</si>
  <si>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</si>
  <si>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</si>
  <si>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</si>
  <si>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</si>
  <si>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</si>
  <si>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</si>
  <si>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</si>
  <si>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</si>
  <si>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</si>
  <si>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</si>
  <si>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</si>
  <si>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</si>
  <si>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</si>
  <si>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</si>
  <si>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</si>
  <si>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</si>
  <si>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</si>
  <si>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</si>
  <si>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</si>
  <si>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</si>
  <si>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</si>
  <si>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</si>
  <si>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</si>
  <si>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</si>
  <si>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</si>
  <si>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</si>
  <si>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</si>
  <si>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</si>
  <si>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</si>
  <si>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</si>
  <si>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</si>
  <si>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</si>
  <si>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</si>
  <si>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</si>
  <si>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</si>
  <si>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</si>
  <si>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</si>
  <si>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</si>
  <si>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</si>
  <si>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</si>
  <si>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</si>
  <si>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</si>
  <si>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</si>
  <si>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</si>
  <si>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</si>
  <si>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</si>
  <si>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</si>
  <si>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</si>
  <si>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</si>
  <si>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</si>
  <si>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</si>
  <si>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</si>
  <si>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</si>
  <si>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</si>
  <si>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</si>
  <si>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</si>
  <si>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</si>
  <si>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</si>
  <si>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</si>
  <si>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</si>
  <si>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</si>
  <si>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</si>
  <si>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</si>
  <si>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</si>
  <si>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</si>
  <si>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</si>
  <si>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</si>
  <si>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</si>
  <si>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</si>
  <si>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</si>
  <si>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</si>
  <si>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</si>
  <si>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</si>
  <si>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</si>
  <si>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</si>
  <si>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</si>
  <si>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</si>
  <si>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</si>
  <si>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</si>
  <si>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</si>
  <si>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</si>
  <si>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</si>
  <si>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</si>
  <si>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</si>
  <si>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</si>
  <si>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</si>
  <si>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</si>
  <si>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</si>
  <si>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</si>
  <si>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</si>
  <si>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</si>
  <si>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</si>
  <si>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</si>
  <si>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</si>
  <si>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</si>
  <si>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</si>
  <si>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</si>
  <si>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</si>
  <si>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</si>
  <si>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</si>
  <si>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</si>
  <si>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</si>
  <si>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</si>
  <si>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</si>
  <si>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</si>
  <si>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</si>
  <si>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</si>
  <si>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</si>
  <si>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</si>
  <si>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</si>
  <si>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</si>
  <si>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</si>
  <si>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</si>
  <si>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</si>
  <si>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</si>
  <si>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</si>
  <si>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</si>
  <si>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</si>
  <si>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</si>
  <si>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</si>
  <si>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</si>
  <si>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</si>
  <si>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</si>
  <si>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</si>
  <si>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</si>
  <si>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</si>
  <si>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</si>
  <si>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</si>
  <si>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</si>
  <si>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</si>
  <si>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</si>
  <si>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</si>
  <si>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</si>
  <si>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</si>
  <si>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</si>
  <si>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</si>
  <si>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</si>
  <si>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</si>
  <si>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</si>
  <si>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</si>
  <si>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</si>
  <si>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</si>
  <si>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</si>
  <si>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</si>
  <si>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</si>
  <si>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</si>
  <si>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</si>
  <si>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</si>
  <si>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</si>
  <si>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</si>
  <si>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</si>
  <si>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</si>
  <si>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</si>
  <si>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</si>
  <si>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</si>
  <si>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</si>
  <si>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</si>
  <si>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</si>
  <si>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</si>
  <si>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</si>
  <si>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</si>
  <si>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</si>
  <si>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</si>
  <si>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</si>
  <si>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</si>
  <si>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</si>
  <si>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</si>
  <si>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</si>
  <si>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</si>
  <si>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</si>
  <si>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</si>
  <si>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</si>
  <si>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</si>
  <si>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</si>
  <si>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</si>
  <si>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</si>
  <si>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</si>
  <si>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</si>
  <si>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</si>
  <si>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</si>
  <si>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</si>
  <si>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</si>
  <si>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</si>
  <si>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</si>
  <si>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</si>
  <si>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</si>
  <si>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</si>
  <si>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</si>
  <si>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</si>
  <si>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</si>
  <si>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</si>
  <si>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</si>
  <si>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</si>
  <si>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</si>
  <si>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</si>
  <si>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</si>
  <si>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</si>
  <si>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</si>
  <si>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</si>
  <si>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</si>
  <si>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</si>
  <si>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</si>
  <si>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</si>
  <si>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</si>
  <si>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</si>
  <si>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</si>
  <si>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</si>
  <si>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</si>
  <si>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</si>
  <si>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</si>
  <si>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</si>
  <si>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</si>
  <si>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</si>
  <si>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</si>
  <si>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</si>
  <si>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</si>
  <si>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</si>
  <si>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</si>
  <si>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</si>
  <si>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</si>
  <si>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</si>
  <si>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</si>
  <si>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</si>
  <si>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</si>
  <si>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</si>
  <si>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</si>
  <si>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</si>
  <si>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</si>
  <si>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</si>
  <si>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</si>
  <si>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</si>
  <si>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</si>
  <si>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</si>
  <si>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</si>
  <si>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</si>
  <si>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</si>
  <si>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</si>
  <si>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</si>
  <si>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</si>
  <si>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</si>
  <si>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</si>
  <si>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</si>
  <si>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</si>
  <si>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</si>
  <si>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</si>
  <si>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</si>
  <si>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</si>
  <si>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</si>
  <si>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</si>
  <si>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</si>
  <si>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</si>
  <si>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</si>
  <si>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</si>
  <si>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</si>
  <si>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</si>
  <si>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</si>
  <si>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</si>
  <si>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</si>
  <si>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</si>
  <si>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</si>
  <si>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</si>
  <si>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</si>
  <si>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</si>
  <si>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</si>
  <si>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</si>
  <si>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</si>
  <si>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</si>
  <si>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</si>
  <si>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</si>
  <si>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</si>
  <si>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</si>
  <si>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</si>
  <si>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</si>
  <si>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</si>
  <si>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</si>
  <si>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</si>
  <si>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</si>
  <si>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</si>
  <si>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</si>
  <si>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</si>
  <si>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</si>
  <si>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</si>
  <si>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</si>
  <si>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</si>
  <si>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</si>
  <si>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</si>
  <si>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</si>
  <si>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</si>
  <si>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</si>
  <si>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</si>
  <si>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</si>
  <si>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</si>
  <si>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</si>
  <si>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</si>
  <si>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</si>
  <si>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</si>
  <si>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</si>
  <si>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</si>
  <si>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</si>
  <si>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</si>
  <si>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</si>
  <si>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</si>
  <si>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</si>
  <si>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</si>
  <si>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</si>
  <si>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</si>
  <si>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</si>
  <si>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</si>
  <si>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</si>
  <si>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</si>
  <si>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</si>
  <si>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</si>
  <si>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</si>
  <si>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</si>
  <si>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</si>
  <si>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</si>
  <si>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</si>
  <si>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</si>
  <si>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</si>
  <si>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</si>
  <si>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</si>
  <si>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</si>
  <si>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</si>
  <si>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</si>
  <si>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</si>
  <si>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</si>
  <si>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</si>
  <si>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</si>
  <si>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</si>
  <si>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</si>
  <si>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</si>
  <si>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</si>
  <si>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</si>
  <si>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</si>
  <si>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</si>
  <si>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</si>
  <si>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</si>
  <si>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</si>
  <si>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</si>
  <si>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</si>
  <si>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</si>
  <si>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</si>
  <si>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</si>
  <si>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</si>
  <si>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</si>
  <si>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</si>
  <si>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</si>
  <si>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</si>
  <si>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</si>
  <si>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</si>
  <si>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</si>
  <si>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</si>
  <si>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</si>
  <si>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</si>
  <si>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</si>
  <si>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</si>
  <si>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</si>
  <si>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</si>
  <si>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</si>
  <si>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</si>
  <si>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</si>
  <si>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</si>
  <si>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</si>
  <si>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</si>
  <si>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</si>
  <si>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</si>
  <si>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</si>
  <si>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</si>
  <si>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</si>
  <si>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</si>
  <si>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</si>
  <si>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</si>
  <si>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</si>
  <si>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</si>
  <si>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</si>
  <si>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</si>
  <si>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</si>
  <si>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</si>
  <si>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</si>
  <si>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</si>
  <si>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</si>
  <si>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</si>
  <si>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</si>
  <si>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</si>
  <si>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</si>
  <si>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</si>
  <si>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</si>
  <si>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</si>
  <si>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</si>
  <si>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</si>
  <si>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</si>
  <si>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</si>
  <si>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</si>
  <si>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</si>
  <si>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</si>
  <si>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</si>
  <si>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</si>
  <si>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</si>
  <si>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</si>
  <si>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</si>
  <si>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</si>
  <si>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</si>
  <si>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</si>
  <si>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</si>
  <si>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</si>
  <si>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</si>
  <si>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</si>
  <si>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</si>
  <si>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</si>
  <si>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</si>
  <si>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</si>
  <si>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</si>
  <si>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</si>
  <si>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</si>
  <si>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</si>
  <si>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</si>
  <si>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</si>
  <si>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</si>
  <si>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</si>
  <si>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</si>
  <si>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</si>
  <si>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</si>
  <si>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</si>
  <si>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</si>
  <si>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</si>
  <si>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</si>
  <si>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</si>
  <si>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</si>
  <si>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</si>
  <si>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</si>
  <si>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</si>
  <si>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</si>
  <si>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</si>
  <si>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</si>
  <si>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</si>
  <si>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</si>
  <si>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</si>
  <si>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</si>
  <si>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</si>
  <si>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</si>
  <si>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</si>
  <si>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</si>
  <si>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</si>
  <si>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</si>
  <si>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</si>
  <si>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</si>
  <si>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</si>
  <si>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</si>
  <si>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</si>
  <si>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</si>
  <si>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</si>
  <si>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</si>
  <si>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</si>
  <si>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</si>
  <si>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</si>
  <si>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</si>
  <si>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</si>
  <si>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</si>
  <si>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</si>
  <si>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</si>
  <si>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</si>
  <si>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</si>
  <si>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</si>
  <si>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</si>
  <si>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</si>
  <si>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</si>
  <si>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</si>
  <si>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</si>
  <si>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</si>
  <si>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</si>
  <si>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</si>
  <si>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</si>
  <si>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</si>
  <si>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</si>
  <si>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</si>
  <si>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</si>
  <si>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</si>
  <si>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</si>
  <si>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</si>
  <si>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</si>
  <si>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</si>
  <si>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</si>
  <si>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</si>
  <si>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</si>
  <si>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</si>
  <si>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</si>
  <si>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</si>
  <si>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</si>
  <si>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</si>
  <si>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</si>
  <si>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</si>
  <si>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</si>
  <si>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</si>
  <si>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</si>
  <si>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</si>
  <si>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</si>
  <si>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</si>
  <si>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</si>
  <si>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</si>
  <si>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</si>
  <si>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</si>
  <si>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</si>
  <si>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</si>
  <si>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</si>
  <si>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</si>
  <si>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</si>
  <si>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</si>
  <si>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</si>
  <si>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</si>
  <si>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</si>
  <si>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</si>
  <si>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</si>
  <si>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</si>
  <si>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</si>
  <si>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</si>
  <si>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</si>
  <si>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</si>
  <si>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</si>
  <si>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</si>
  <si>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</si>
  <si>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</si>
  <si>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</si>
  <si>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</si>
  <si>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</si>
  <si>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</si>
  <si>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</si>
  <si>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</si>
  <si>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</si>
  <si>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</si>
  <si>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</si>
  <si>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</si>
  <si>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</si>
  <si>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</si>
  <si>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</si>
  <si>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</si>
  <si>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</si>
  <si>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</si>
  <si>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</si>
  <si>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</si>
  <si>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</si>
  <si>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</si>
  <si>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</si>
  <si>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</si>
  <si>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</si>
  <si>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</si>
  <si>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</si>
  <si>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</si>
  <si>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</si>
  <si>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</si>
  <si>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</si>
  <si>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</si>
  <si>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</si>
  <si>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</si>
  <si>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</si>
  <si>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</si>
  <si>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</si>
  <si>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</si>
  <si>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</si>
  <si>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</si>
  <si>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</si>
  <si>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</si>
  <si>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</si>
  <si>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</si>
  <si>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</si>
  <si>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</si>
  <si>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</si>
  <si>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</si>
  <si>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</si>
  <si>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</si>
  <si>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</si>
  <si>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</si>
  <si>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</si>
  <si>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</si>
  <si>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</si>
  <si>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</si>
  <si>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</si>
  <si>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</si>
  <si>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</si>
  <si>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</si>
  <si>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</si>
  <si>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</si>
  <si>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</si>
  <si>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</si>
  <si>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</si>
  <si>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</si>
  <si>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</si>
  <si>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</si>
  <si>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</si>
  <si>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</si>
  <si>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</si>
  <si>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</si>
  <si>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</si>
  <si>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</si>
  <si>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</si>
  <si>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</si>
  <si>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</si>
  <si>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</si>
  <si>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</si>
  <si>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</si>
  <si>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</si>
  <si>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</si>
  <si>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</si>
  <si>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</si>
  <si>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</si>
  <si>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</si>
  <si>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</si>
  <si>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</si>
  <si>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</si>
  <si>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</si>
  <si>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</si>
  <si>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</si>
  <si>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</si>
  <si>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</si>
  <si>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</si>
  <si>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</si>
  <si>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</si>
  <si>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</si>
  <si>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</si>
  <si>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</si>
  <si>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</si>
  <si>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</si>
  <si>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</si>
  <si>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</si>
  <si>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</si>
  <si>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</si>
  <si>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</si>
  <si>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</si>
  <si>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</si>
  <si>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</si>
  <si>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</si>
  <si>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</si>
  <si>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</si>
  <si>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</si>
  <si>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</si>
  <si>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</si>
  <si>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</si>
  <si>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</si>
  <si>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</si>
  <si>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</si>
  <si>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</si>
  <si>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</si>
  <si>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</si>
  <si>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</si>
  <si>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</si>
  <si>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</si>
  <si>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</si>
  <si>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</si>
  <si>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</si>
  <si>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</si>
  <si>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</si>
  <si>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</si>
  <si>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</si>
  <si>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</si>
  <si>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</si>
  <si>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</si>
  <si>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</si>
  <si>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</si>
  <si>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</si>
  <si>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</si>
  <si>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</si>
  <si>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</si>
  <si>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</si>
  <si>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</si>
  <si>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</si>
  <si>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</si>
  <si>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</si>
  <si>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</si>
  <si>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</si>
  <si>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</si>
  <si>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</si>
  <si>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</si>
  <si>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</si>
  <si>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</si>
  <si>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</si>
  <si>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</si>
  <si>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</si>
  <si>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</si>
  <si>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</si>
  <si>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</si>
  <si>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</si>
  <si>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</si>
  <si>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</si>
  <si>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</si>
  <si>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</si>
  <si>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</si>
  <si>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</si>
  <si>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</si>
  <si>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</si>
  <si>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</si>
  <si>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</si>
  <si>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</si>
  <si>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</si>
  <si>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</si>
  <si>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</si>
  <si>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</si>
  <si>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</si>
  <si>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</si>
  <si>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</si>
  <si>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</si>
  <si>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</si>
  <si>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</si>
  <si>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</si>
  <si>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</si>
  <si>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</si>
  <si>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</si>
  <si>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</si>
  <si>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</si>
  <si>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</si>
  <si>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</si>
  <si>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</si>
  <si>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</si>
  <si>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</si>
  <si>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</si>
  <si>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</si>
  <si>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</si>
  <si>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</si>
  <si>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</si>
  <si>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</si>
  <si>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</si>
  <si>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</si>
  <si>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</si>
  <si>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</si>
  <si>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</si>
  <si>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</si>
  <si>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</si>
  <si>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</si>
  <si>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</si>
  <si>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</si>
  <si>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</si>
  <si>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</si>
  <si>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</si>
  <si>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</si>
  <si>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</si>
  <si>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</si>
  <si>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</si>
  <si>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</si>
  <si>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</si>
  <si>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</si>
  <si>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</si>
  <si>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</si>
  <si>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</si>
  <si>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</si>
  <si>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</si>
  <si>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</si>
  <si>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</si>
  <si>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</si>
  <si>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</si>
  <si>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</si>
  <si>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</si>
  <si>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</si>
  <si>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</si>
  <si>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</si>
  <si>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</si>
  <si>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</si>
  <si>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</si>
  <si>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</si>
  <si>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</si>
  <si>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</si>
  <si>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</si>
  <si>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</si>
  <si>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</si>
  <si>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</si>
  <si>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</si>
  <si>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</si>
  <si>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</si>
  <si>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</si>
  <si>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</si>
  <si>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</si>
  <si>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</si>
  <si>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</si>
  <si>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</si>
  <si>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</si>
  <si>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</si>
  <si>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</si>
  <si>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</si>
  <si>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</si>
  <si>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</si>
  <si>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</si>
  <si>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</si>
  <si>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</si>
  <si>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</si>
  <si>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</si>
  <si>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</si>
  <si>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</si>
  <si>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</si>
  <si>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</si>
  <si>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</si>
  <si>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</si>
  <si>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</si>
  <si>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</si>
  <si>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</si>
  <si>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</si>
  <si>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</si>
  <si>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</si>
  <si>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</si>
  <si>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</si>
  <si>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</si>
  <si>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</si>
  <si>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</si>
  <si>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</si>
  <si>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</si>
  <si>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</si>
  <si>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</si>
  <si>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</si>
  <si>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</si>
  <si>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</si>
  <si>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</si>
  <si>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</si>
  <si>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</si>
  <si>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</si>
  <si>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</si>
  <si>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</si>
  <si>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</si>
  <si>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</si>
  <si>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</si>
  <si>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</si>
  <si>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</si>
  <si>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</si>
  <si>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</si>
  <si>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</si>
  <si>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</si>
  <si>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</si>
  <si>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</si>
  <si>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</si>
  <si>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</si>
  <si>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</si>
  <si>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</si>
  <si>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</si>
  <si>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</si>
  <si>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</si>
  <si>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</si>
  <si>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</si>
  <si>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</si>
  <si>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</si>
  <si>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</si>
  <si>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</si>
  <si>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</si>
  <si>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</si>
  <si>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</si>
  <si>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</si>
  <si>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</si>
  <si>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</si>
  <si>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</si>
  <si>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</si>
  <si>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</si>
  <si>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</si>
  <si>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</si>
  <si>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</si>
  <si>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</si>
  <si>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</si>
  <si>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</si>
  <si>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</si>
  <si>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</si>
  <si>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</si>
  <si>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</si>
  <si>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</si>
  <si>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</si>
  <si>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</si>
  <si>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</si>
  <si>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</si>
  <si>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</si>
  <si>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</si>
  <si>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</si>
  <si>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</si>
  <si>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</si>
  <si>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</si>
  <si>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</si>
  <si>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</si>
  <si>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</si>
  <si>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</si>
  <si>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</si>
  <si>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</si>
  <si>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</si>
  <si>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</si>
  <si>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</si>
  <si>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</si>
  <si>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</si>
  <si>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</si>
  <si>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</si>
  <si>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</si>
  <si>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</si>
  <si>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</si>
  <si>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</si>
  <si>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</si>
  <si>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</si>
  <si>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</si>
  <si>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</si>
  <si>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</si>
  <si>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</si>
  <si>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</si>
  <si>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</si>
  <si>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</si>
  <si>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</si>
  <si>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</si>
  <si>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</si>
  <si>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</si>
  <si>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</si>
  <si>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</si>
  <si>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</si>
  <si>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</si>
  <si>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</si>
  <si>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</si>
  <si>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</si>
  <si>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</si>
  <si>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</si>
  <si>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</si>
  <si>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</si>
  <si>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</si>
  <si>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</si>
  <si>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</si>
  <si>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</si>
  <si>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</si>
  <si>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</si>
  <si>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</si>
  <si>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</si>
  <si>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</si>
  <si>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</si>
  <si>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</si>
  <si>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</si>
  <si>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</si>
  <si>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</si>
  <si>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</si>
  <si>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</si>
  <si>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</si>
  <si>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</si>
  <si>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</si>
  <si>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</si>
  <si>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</si>
  <si>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</si>
  <si>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</si>
  <si>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</si>
  <si>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</si>
  <si>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</si>
  <si>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</si>
  <si>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</si>
  <si>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</si>
  <si>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</si>
  <si>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</si>
  <si>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</si>
  <si>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</si>
  <si>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</si>
  <si>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</si>
  <si>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</si>
  <si>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</si>
  <si>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</si>
  <si>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</si>
  <si>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</si>
  <si>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</si>
  <si>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</si>
  <si>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</si>
  <si>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</si>
  <si>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</si>
  <si>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</si>
  <si>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</si>
  <si>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</si>
  <si>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</si>
  <si>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</si>
  <si>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</si>
  <si>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</si>
  <si>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</si>
  <si>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</si>
  <si>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</si>
  <si>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</si>
  <si>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</si>
  <si>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</si>
  <si>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</si>
  <si>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</si>
  <si>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</si>
  <si>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</si>
  <si>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</si>
  <si>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</si>
  <si>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</si>
  <si>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</si>
  <si>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</si>
  <si>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</si>
  <si>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</si>
  <si>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</si>
  <si>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</si>
  <si>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</si>
  <si>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</si>
  <si>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</si>
  <si>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</si>
  <si>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</si>
  <si>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</si>
  <si>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</si>
  <si>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</si>
  <si>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</si>
  <si>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</si>
  <si>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</si>
  <si>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</si>
  <si>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</si>
  <si>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</si>
  <si>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</si>
  <si>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</si>
  <si>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</si>
  <si>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</si>
  <si>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</si>
  <si>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</si>
  <si>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</si>
  <si>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</si>
  <si>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</si>
  <si>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</si>
  <si>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</si>
  <si>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</si>
  <si>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</si>
  <si>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</si>
  <si>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</si>
  <si>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</si>
  <si>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</si>
  <si>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</si>
  <si>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</si>
  <si>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</si>
  <si>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</si>
  <si>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</si>
  <si>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</si>
  <si>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</si>
  <si>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</si>
  <si>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</si>
  <si>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</si>
  <si>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</si>
  <si>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</si>
  <si>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</si>
  <si>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</si>
  <si>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</si>
  <si>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</si>
  <si>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</si>
  <si>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</si>
  <si>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</si>
  <si>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</si>
  <si>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</si>
  <si>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</si>
  <si>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</si>
  <si>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</si>
  <si>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</si>
  <si>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</si>
  <si>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</si>
  <si>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</si>
  <si>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</si>
  <si>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</si>
  <si>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</si>
  <si>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</si>
  <si>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</si>
  <si>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</si>
  <si>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</si>
  <si>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</si>
  <si>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</si>
  <si>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</si>
  <si>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</si>
  <si>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</si>
  <si>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</si>
  <si>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</si>
  <si>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</si>
  <si>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</si>
  <si>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</si>
  <si>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</si>
  <si>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</si>
  <si>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</si>
  <si>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</si>
  <si>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</si>
  <si>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</si>
  <si>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</si>
  <si>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</si>
  <si>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</si>
  <si>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</si>
  <si>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</si>
  <si>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</si>
  <si>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</si>
  <si>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</si>
  <si>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</si>
  <si>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</si>
  <si>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</si>
  <si>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</si>
  <si>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</si>
  <si>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</si>
  <si>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</si>
  <si>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</si>
  <si>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</si>
  <si>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</si>
  <si>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</si>
  <si>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</si>
  <si>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</si>
  <si>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</si>
  <si>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</si>
  <si>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</si>
  <si>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</si>
  <si>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</si>
  <si>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</si>
  <si>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</si>
  <si>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</si>
  <si>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</si>
  <si>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</si>
  <si>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</si>
  <si>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</si>
  <si>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</si>
  <si>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</si>
  <si>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</si>
  <si>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</si>
  <si>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</si>
  <si>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</si>
  <si>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</si>
  <si>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</si>
  <si>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</si>
  <si>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</si>
  <si>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</si>
  <si>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</si>
  <si>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</si>
  <si>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</si>
  <si>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</si>
  <si>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</si>
  <si>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</si>
  <si>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</si>
  <si>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</si>
  <si>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</si>
  <si>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</si>
  <si>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</si>
  <si>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</si>
  <si>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</si>
  <si>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</si>
  <si>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</si>
  <si>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</si>
  <si>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</si>
  <si>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</si>
  <si>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</si>
  <si>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</si>
  <si>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</si>
  <si>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</si>
  <si>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</si>
  <si>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</si>
  <si>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</si>
  <si>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</si>
  <si>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</si>
  <si>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</si>
  <si>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</si>
  <si>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</si>
  <si>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</si>
  <si>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</si>
  <si>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</si>
  <si>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</si>
  <si>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</si>
  <si>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</si>
  <si>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</si>
  <si>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</si>
  <si>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</si>
  <si>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</si>
  <si>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</si>
  <si>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</si>
  <si>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</si>
  <si>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</si>
  <si>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</si>
  <si>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</si>
  <si>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</si>
  <si>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</si>
  <si>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</si>
  <si>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</si>
  <si>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</si>
  <si>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</si>
  <si>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</si>
  <si>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</si>
  <si>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</si>
  <si>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</si>
  <si>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</si>
  <si>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</si>
  <si>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</si>
  <si>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</si>
  <si>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</si>
  <si>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</si>
  <si>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</si>
  <si>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</si>
  <si>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</si>
  <si>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</si>
  <si>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</si>
  <si>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</si>
  <si>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</si>
  <si>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</si>
  <si>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</si>
  <si>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</si>
  <si>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</si>
  <si>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</si>
  <si>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</si>
  <si>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</si>
  <si>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</si>
  <si>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</si>
  <si>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</si>
  <si>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</si>
  <si>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</si>
  <si>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</si>
  <si>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</si>
  <si>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</si>
  <si>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</si>
  <si>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</si>
  <si>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</si>
  <si>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</si>
  <si>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</si>
  <si>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</si>
  <si>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</si>
  <si>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</si>
  <si>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</si>
  <si>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</si>
  <si>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</si>
  <si>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</si>
  <si>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</si>
  <si>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</si>
  <si>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</si>
  <si>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</si>
  <si>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</si>
  <si>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</si>
  <si>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</si>
  <si>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</si>
  <si>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</si>
  <si>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</si>
  <si>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</si>
  <si>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</si>
  <si>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</si>
  <si>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</si>
  <si>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</si>
  <si>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</si>
  <si>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</si>
  <si>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</si>
  <si>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</si>
  <si>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</si>
  <si>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</si>
  <si>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</si>
  <si>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</si>
  <si>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</si>
  <si>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</si>
  <si>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</si>
  <si>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</si>
  <si>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</si>
  <si>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</si>
  <si>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</si>
  <si>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</si>
  <si>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</si>
  <si>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</si>
  <si>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</si>
  <si>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</si>
  <si>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</si>
  <si>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</si>
  <si>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</si>
  <si>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</si>
  <si>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</si>
  <si>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</si>
  <si>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</si>
  <si>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</si>
  <si>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</si>
  <si>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</si>
  <si>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</si>
  <si>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</si>
  <si>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</si>
  <si>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</si>
  <si>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</si>
  <si>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</si>
  <si>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</si>
  <si>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</si>
  <si>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</si>
  <si>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</si>
  <si>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</si>
  <si>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</si>
  <si>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</si>
  <si>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</si>
  <si>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</si>
  <si>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</si>
  <si>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</si>
  <si>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</si>
  <si>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</si>
  <si>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</si>
  <si>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</si>
  <si>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</si>
  <si>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</si>
  <si>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</si>
  <si>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</si>
  <si>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</si>
  <si>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</si>
  <si>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</si>
  <si>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</si>
  <si>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</si>
  <si>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</si>
  <si>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</si>
  <si>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</si>
  <si>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</si>
  <si>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</si>
  <si>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</si>
  <si>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</si>
  <si>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</si>
  <si>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</si>
  <si>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</si>
  <si>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</si>
  <si>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</si>
  <si>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</si>
  <si>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</si>
  <si>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</si>
  <si>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</si>
  <si>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</si>
  <si>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</si>
  <si>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</si>
  <si>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</si>
  <si>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</si>
  <si>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</si>
  <si>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</si>
  <si>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</si>
  <si>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</si>
  <si>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</si>
  <si>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</si>
  <si>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</si>
  <si>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</si>
  <si>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</si>
  <si>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</si>
  <si>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</si>
  <si>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</si>
  <si>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</si>
  <si>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</si>
  <si>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</si>
  <si>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</si>
  <si>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</si>
  <si>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</si>
  <si>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</si>
  <si>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</si>
  <si>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</si>
  <si>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</si>
  <si>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</si>
  <si>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</si>
  <si>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</si>
  <si>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</si>
  <si>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</si>
  <si>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</si>
  <si>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</si>
  <si>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</si>
  <si>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</si>
  <si>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</si>
  <si>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</si>
  <si>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</si>
  <si>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</si>
  <si>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</si>
  <si>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</si>
  <si>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</si>
  <si>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</si>
  <si>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</si>
  <si>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</si>
  <si>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</si>
  <si>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</si>
  <si>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</si>
  <si>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</si>
  <si>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</si>
  <si>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</si>
  <si>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</si>
  <si>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</si>
  <si>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</si>
  <si>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</si>
  <si>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</si>
  <si>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</si>
  <si>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</si>
  <si>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</si>
  <si>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</si>
  <si>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</si>
  <si>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</si>
  <si>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</si>
  <si>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</si>
  <si>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</si>
  <si>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</si>
  <si>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</si>
  <si>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</si>
  <si>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</si>
  <si>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</si>
  <si>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</si>
  <si>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</si>
  <si>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</si>
  <si>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</si>
  <si>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</si>
  <si>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</si>
  <si>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</si>
  <si>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</si>
  <si>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</si>
  <si>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</si>
  <si>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</si>
  <si>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</si>
  <si>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</si>
  <si>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</si>
  <si>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</si>
  <si>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</si>
  <si>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</si>
  <si>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</si>
  <si>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</si>
  <si>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</si>
  <si>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</si>
  <si>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</si>
  <si>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</si>
  <si>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</si>
  <si>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</si>
  <si>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</si>
  <si>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</si>
  <si>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</si>
  <si>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</si>
  <si>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</si>
  <si>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</si>
  <si>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</si>
  <si>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</si>
  <si>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</si>
  <si>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</si>
  <si>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</si>
  <si>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</si>
  <si>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</si>
  <si>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</si>
  <si>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</si>
  <si>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</si>
  <si>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</si>
  <si>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</si>
  <si>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</si>
  <si>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</si>
  <si>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</si>
  <si>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</si>
  <si>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</si>
  <si>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</si>
  <si>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</si>
  <si>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</si>
  <si>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</si>
  <si>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</si>
  <si>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</si>
  <si>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</si>
  <si>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</si>
  <si>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</si>
  <si>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</si>
  <si>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</si>
  <si>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</si>
  <si>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</si>
  <si>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</si>
  <si>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</si>
  <si>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</si>
  <si>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</si>
  <si>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</si>
  <si>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</si>
  <si>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</si>
  <si>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</si>
  <si>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</si>
  <si>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</si>
  <si>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</si>
  <si>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</si>
  <si>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</si>
  <si>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</si>
  <si>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</si>
  <si>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</si>
  <si>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</si>
  <si>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</si>
  <si>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</si>
  <si>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</si>
  <si>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</si>
  <si>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</si>
  <si>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</si>
  <si>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</si>
  <si>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</si>
  <si>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</si>
  <si>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</si>
  <si>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</si>
  <si>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</si>
  <si>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</si>
  <si>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</si>
  <si>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</si>
  <si>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</si>
  <si>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</si>
  <si>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</si>
  <si>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</si>
  <si>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</si>
  <si>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</si>
  <si>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</si>
  <si>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</si>
  <si>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</si>
  <si>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</si>
  <si>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</si>
  <si>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</si>
  <si>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</si>
  <si>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</si>
  <si>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</si>
  <si>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</si>
  <si>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</si>
  <si>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</si>
  <si>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</si>
  <si>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</si>
  <si>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</si>
  <si>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</si>
  <si>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</si>
  <si>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</si>
  <si>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</si>
  <si>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</si>
  <si>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</si>
  <si>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</si>
  <si>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</si>
  <si>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</si>
  <si>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</si>
  <si>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</si>
  <si>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</si>
  <si>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</si>
  <si>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</si>
  <si>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</si>
  <si>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</si>
  <si>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</si>
  <si>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</si>
  <si>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</si>
  <si>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</si>
  <si>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</si>
  <si>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</si>
  <si>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</si>
  <si>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</si>
  <si>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</si>
  <si>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</si>
  <si>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</si>
  <si>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</si>
  <si>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</si>
  <si>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</si>
  <si>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</si>
  <si>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</si>
  <si>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</si>
  <si>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</si>
  <si>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</si>
  <si>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</si>
  <si>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</si>
  <si>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</si>
  <si>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</si>
  <si>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</si>
  <si>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</si>
  <si>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</si>
  <si>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</si>
  <si>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</si>
  <si>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</si>
  <si>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</si>
  <si>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</si>
  <si>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</si>
  <si>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</si>
  <si>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</si>
  <si>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</si>
  <si>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</si>
  <si>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</si>
  <si>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</si>
  <si>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</si>
  <si>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</si>
  <si>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</si>
  <si>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</si>
  <si>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</si>
  <si>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</si>
  <si>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</si>
  <si>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</si>
  <si>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</si>
  <si>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</si>
  <si>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</si>
  <si>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</si>
  <si>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</si>
  <si>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</si>
  <si>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</si>
  <si>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</si>
  <si>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</si>
  <si>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</si>
  <si>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</si>
  <si>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</si>
  <si>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</si>
  <si>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</si>
  <si>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</si>
  <si>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</si>
  <si>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</si>
  <si>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</si>
  <si>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</si>
  <si>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</si>
  <si>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</si>
  <si>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</si>
  <si>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</si>
  <si>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</si>
  <si>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</si>
  <si>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</si>
  <si>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</si>
  <si>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</si>
  <si>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</si>
  <si>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</si>
  <si>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</si>
  <si>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</si>
  <si>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</si>
  <si>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</si>
  <si>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</si>
  <si>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</si>
  <si>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</si>
  <si>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</si>
  <si>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</si>
  <si>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</si>
  <si>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</si>
  <si>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</si>
  <si>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</si>
  <si>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</si>
  <si>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</si>
  <si>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</si>
  <si>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</si>
  <si>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</si>
  <si>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</si>
  <si>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</si>
  <si>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</si>
  <si>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</si>
  <si>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</si>
  <si>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</si>
  <si>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</si>
  <si>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</si>
  <si>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</si>
  <si>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</si>
  <si>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</si>
  <si>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</si>
  <si>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</si>
  <si>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</si>
  <si>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</si>
  <si>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</si>
  <si>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</si>
  <si>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</si>
  <si>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</si>
  <si>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</si>
  <si>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</si>
  <si>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</si>
  <si>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</si>
  <si>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</si>
  <si>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</si>
  <si>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</si>
  <si>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</si>
  <si>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</si>
  <si>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</si>
  <si>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</si>
  <si>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</si>
  <si>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</si>
  <si>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</si>
  <si>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</si>
  <si>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</si>
  <si>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</si>
  <si>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</si>
  <si>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</si>
  <si>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</si>
  <si>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</si>
  <si>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</si>
  <si>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</si>
  <si>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</si>
  <si>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</si>
  <si>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</si>
  <si>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</si>
  <si>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</si>
  <si>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</si>
  <si>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</si>
  <si>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</si>
  <si>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</si>
  <si>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</si>
  <si>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</si>
  <si>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</si>
  <si>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</si>
  <si>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</si>
  <si>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</si>
  <si>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</si>
  <si>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</si>
  <si>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</si>
  <si>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</si>
  <si>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</si>
  <si>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</si>
  <si>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</si>
  <si>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</si>
  <si>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</si>
  <si>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</si>
  <si>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</si>
  <si>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</si>
  <si>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</si>
  <si>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</si>
  <si>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</si>
  <si>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</si>
  <si>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</si>
  <si>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</si>
  <si>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</si>
  <si>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</si>
  <si>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</si>
  <si>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</si>
  <si>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</si>
  <si>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</si>
  <si>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</si>
  <si>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</si>
  <si>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</si>
  <si>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</si>
  <si>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</si>
  <si>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</si>
  <si>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</si>
  <si>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</si>
  <si>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</si>
  <si>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</si>
  <si>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</si>
  <si>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</si>
  <si>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</si>
  <si>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</si>
  <si>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</si>
  <si>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</si>
  <si>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</si>
  <si>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</si>
  <si>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</si>
  <si>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</si>
  <si>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</si>
  <si>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</si>
  <si>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</si>
  <si>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</si>
  <si>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</si>
  <si>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</si>
  <si>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</si>
  <si>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</si>
  <si>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</si>
  <si>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</si>
  <si>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</si>
  <si>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</si>
  <si>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</si>
  <si>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</si>
  <si>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</si>
  <si>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</si>
  <si>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</si>
  <si>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</si>
  <si>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</si>
  <si>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</si>
  <si>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</si>
  <si>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</si>
  <si>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</si>
  <si>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</si>
  <si>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</si>
  <si>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</si>
  <si>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</si>
  <si>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</si>
  <si>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</si>
  <si>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</si>
  <si>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</si>
  <si>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</si>
  <si>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</si>
  <si>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</si>
  <si>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</si>
  <si>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</si>
  <si>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</si>
  <si>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</si>
  <si>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</si>
  <si>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</si>
  <si>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</si>
  <si>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</si>
  <si>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</si>
  <si>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</si>
  <si>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</si>
  <si>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</si>
  <si>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</si>
  <si>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</si>
  <si>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</si>
  <si>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</si>
  <si>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</si>
  <si>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</si>
  <si>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</si>
  <si>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</si>
  <si>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</si>
  <si>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</si>
  <si>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</si>
  <si>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</si>
  <si>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</si>
  <si>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</si>
  <si>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</si>
  <si>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</si>
  <si>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</si>
  <si>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</si>
  <si>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</si>
  <si>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</si>
  <si>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</si>
  <si>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</si>
  <si>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</si>
  <si>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</si>
  <si>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</si>
  <si>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</si>
  <si>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</si>
  <si>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</si>
  <si>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</si>
  <si>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</si>
  <si>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</si>
  <si>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</si>
  <si>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</si>
  <si>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</si>
  <si>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</si>
  <si>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</si>
  <si>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</si>
  <si>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</si>
  <si>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</si>
  <si>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</si>
  <si>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</si>
  <si>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</si>
  <si>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</si>
  <si>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</si>
  <si>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</si>
  <si>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</si>
  <si>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</si>
  <si>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</si>
  <si>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</si>
  <si>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</si>
  <si>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</si>
  <si>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</si>
  <si>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</si>
  <si>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</si>
  <si>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</si>
  <si>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</si>
  <si>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</si>
  <si>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</si>
  <si>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</si>
  <si>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</si>
  <si>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</si>
  <si>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</si>
  <si>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</si>
  <si>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</si>
  <si>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</si>
  <si>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</si>
  <si>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</si>
  <si>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</si>
  <si>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</si>
  <si>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</si>
  <si>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</si>
  <si>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</si>
  <si>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</si>
  <si>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</si>
  <si>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</si>
  <si>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</si>
  <si>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</si>
  <si>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</si>
  <si>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</si>
  <si>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</si>
  <si>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</si>
  <si>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</si>
  <si>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</si>
  <si>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</si>
  <si>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</si>
  <si>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</si>
  <si>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</si>
  <si>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</si>
  <si>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</si>
  <si>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</si>
  <si>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</si>
  <si>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</si>
  <si>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</si>
  <si>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</si>
  <si>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</si>
  <si>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</si>
  <si>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</si>
  <si>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</si>
  <si>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</si>
  <si>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</si>
  <si>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</si>
  <si>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</si>
  <si>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</si>
  <si>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</si>
  <si>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</si>
  <si>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</si>
  <si>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</si>
  <si>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</si>
  <si>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</si>
  <si>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</si>
  <si>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</si>
  <si>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</si>
  <si>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</si>
  <si>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</si>
  <si>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</si>
  <si>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</si>
  <si>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</si>
  <si>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</si>
  <si>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</si>
  <si>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</si>
  <si>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</si>
  <si>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</si>
  <si>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</si>
  <si>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</si>
  <si>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</si>
  <si>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</si>
  <si>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</si>
  <si>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</si>
  <si>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</si>
  <si>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</si>
  <si>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</si>
  <si>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</si>
  <si>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</si>
  <si>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</si>
  <si>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</si>
  <si>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</si>
  <si>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</si>
  <si>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</si>
  <si>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</si>
  <si>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</si>
  <si>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</si>
  <si>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</si>
  <si>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</si>
  <si>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</si>
  <si>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</si>
  <si>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</si>
  <si>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</si>
  <si>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</si>
  <si>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</si>
  <si>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</si>
  <si>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</si>
  <si>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</si>
  <si>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</si>
  <si>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</si>
  <si>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</si>
  <si>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</si>
  <si>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</si>
  <si>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</si>
  <si>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</si>
  <si>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</si>
  <si>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</si>
  <si>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</si>
  <si>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</si>
  <si>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</si>
  <si>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</si>
  <si>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</si>
  <si>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</si>
  <si>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</si>
  <si>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</si>
  <si>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</si>
  <si>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</si>
  <si>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</si>
  <si>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</si>
  <si>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</si>
  <si>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</si>
  <si>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</si>
  <si>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</si>
  <si>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</si>
  <si>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</si>
  <si>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</si>
  <si>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</si>
  <si>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</si>
  <si>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</si>
  <si>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</si>
  <si>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</si>
  <si>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</si>
  <si>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</si>
  <si>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</si>
  <si>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</si>
  <si>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</si>
  <si>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</si>
  <si>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</si>
  <si>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</si>
  <si>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</si>
  <si>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</si>
  <si>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</si>
  <si>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</si>
  <si>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</si>
  <si>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</si>
  <si>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</si>
  <si>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</si>
  <si>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</si>
  <si>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</si>
  <si>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</si>
  <si>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</si>
  <si>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</si>
  <si>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</si>
  <si>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</si>
  <si>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</si>
  <si>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</si>
  <si>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</si>
  <si>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</si>
  <si>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</si>
  <si>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</si>
  <si>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</si>
  <si>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</si>
  <si>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</si>
  <si>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</si>
  <si>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</si>
  <si>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</si>
  <si>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</si>
  <si>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</si>
  <si>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</si>
  <si>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</si>
  <si>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</si>
  <si>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</si>
  <si>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</si>
  <si>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</si>
  <si>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60 m</t>
  </si>
  <si>
    <t xml:space="preserve"> PCM-20251009-00001131 </t>
  </si>
  <si>
    <t xml:space="preserve">110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</si>
  <si>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</si>
  <si>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</si>
  <si>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</si>
  <si>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</si>
  <si>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</si>
  <si>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</si>
  <si>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</si>
  <si>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</si>
  <si>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</si>
  <si>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</si>
  <si>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</si>
  <si>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</si>
  <si>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 xml:space="preserve">ETA 40 mins </t>
  </si>
  <si>
    <t>PCM-20251009-00001115</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</si>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</sst>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3" totalsRowShown="0" headerRowDxfId="15" dataDxfId="14" headerRowBorderDxfId="12" tableBorderDxfId="13">
  <autoFilter ref="A1:L2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276.61236365740479</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45939.560789236108</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45939.560789236108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45939.560789236108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45939.560789236108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45939.560789236108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45939.560789236108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45939.560789236108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45939.560789236108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45939.560789236108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45939.560789236108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45939.560789236108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45939.560789236108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45939.560789236108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45939.560789236108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45939.560789236108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45939.560789236108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45939.560789236108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45939.560789236108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45939.560789236108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45939.560789236108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45939.560789236108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45939.560789236108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45939.560789236108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45939.560789236108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45939.560789236108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45939.560789236108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45939.560789236108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45939.560789236108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45939.560789236108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45939.560789236108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45939.560789236108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45939.560789236108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45939.560789236108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45939.560789236108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45939.560789236108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45939.560789236108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45939.560789236108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45939.560789236108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45939.560789236108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45939.560789236108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45939.560789236108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45939.560789236108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45939.560789236108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45939.560789236108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45939.560789236108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45939.560789236108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45939.560789236108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45939.560789236108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45939.560789236108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45939.560789236108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45939.560789236108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45939.560789236108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45939.560789236108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45939.560789236108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45939.560789236108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45939.560789236108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45939.560789236108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45939.560789236108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45939.560789236108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45939.560789236108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45939.560789236108</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45939.560789236108</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45939.560789236108</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45939.560789236108</v>
      </c>
      <c r="H66" s="144"/>
      <c r="I66" s="142" t="str">
        <f>IFERROR(VLOOKUP(D66,DB!A:F,6,0),"")</f>
        <v/>
      </c>
      <c r="J66" s="65" t="str">
        <f>IFERROR(VLOOKUP(D66,DB!A:G,7,0),"")</f>
        <v/>
      </c>
      <c r="K66" s="146"/>
      <c r="L66" s="147" t="str">
        <f>IFERROR(VLOOKUP(D66,DB!A:I,9,0),"")</f>
        <v/>
      </c>
      <c r="M66" s="70"/>
      <c r="N66" s="70"/>
      <c r="O66"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132.83370613426086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114.56095150463079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9.3358680554956663E-2</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45939.560789236108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45939.560789236108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45939.560789236108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45939.560789236108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45939.560789236108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45939.560789236108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45939.560789236108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45939.560789236108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45939.560789236108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45939.560789236108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45939.560789236108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45939.560789236108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45939.560789236108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45939.560789236108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45939.560789236108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45939.560789236108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45939.560789236108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45939.560789236108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45939.560789236108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45939.560789236108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45939.560789236108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45939.560789236108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45939.560789236108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45939.560789236108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45939.560789236108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45939.560789236108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45939.560789236108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45939.560789236108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45939.560789236108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45939.560789236108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45939.560789236108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45939.560789236108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45939.560789236108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45939.560789236108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45939.560789236108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45939.560789236108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45939.560789236108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45939.560789236108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45939.560789236108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45939.560789236108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45939.560789236108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45939.560789236108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45939.560789236108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45939.560789236108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45939.560789236108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45939.560789236108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45939.560789236108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45939.560789236108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45939.560789236108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45939.560789236108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45939.560789236108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45939.560789236108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45939.560789236108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45939.560789236108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45939.560789236108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45939.560789236108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45939.560789236108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45939.560789236108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45939.560789236108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45939.560789236108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45939.560789236108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45939.560789236108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45939.560789236108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45939.560789236108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45939.560789236108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45939.560789236108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45939.560789236108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45939.560789236108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45939.560789236108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45939.560789236108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45939.560789236108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45939.560789236108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45939.560789236108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45939.560789236108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45939.560789236108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45939.560789236108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45939.560789236108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45939.560789236108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45939.560789236108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45939.560789236108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45939.560789236108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45939.560789236108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45939.560789236108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45939.560789236108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45939.560789236108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45939.560789236108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45939.560789236108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45939.560789236108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45939.560789236108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45939.560789236108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45939.560789236108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45939.560789236108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45939.560789236108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45939.560789236108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45939.560789236108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45939.560789236108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45939.560789236108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45939.560789236108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45939.560789236108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45939.560789236108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45939.560789236108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45939.560789236108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45939.560789236108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45939.560789236108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45939.560789236108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45939.560789236108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45939.560789236108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45939.560789236108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45939.560789236108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45939.560789236108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45939.560789236108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45939.560789236108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45939.560789236108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45939.560789236108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45939.560789236108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45939.560789236108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45939.560789236108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45939.560789236108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45939.560789236108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45939.560789236108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45939.560789236108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45939.560789236108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45939.560789236108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45939.560789236108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45939.560789236108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45939.560789236108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45939.560789236108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45939.560789236108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45939.560789236108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45939.560789236108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45939.560789236108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45939.560789236108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45939.560789236108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45939.560789236108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45939.560789236108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45939.560789236108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45939.560789236108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45939.560789236108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45939.560789236108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45939.560789236108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45939.560789236108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45939.560789236108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45939.560789236108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45939.560789236108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45939.560789236108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45939.560789236108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45939.560789236108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45939.560789236108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45939.560789236108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45939.560789236108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45939.560789236108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45939.560789236108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45939.560789236108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45939.560789236108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45939.560789236108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45939.560789236108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45939.560789236108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45939.560789236108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45939.560789236108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45939.560789236108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45939.560789236108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45939.560789236108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45939.560789236108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45939.560789236108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45939.560789236108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45939.560789236108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45939.560789236108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45939.560789236108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45939.560789236108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45939.560789236108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45939.560789236108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45939.560789236108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45939.560789236108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45939.560789236108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45939.560789236108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45939.560789236108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45939.560789236108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45939.560789236108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45939.560789236108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45939.560789236108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45939.560789236108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45939.560789236108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45939.560789236108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45939.560789236108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45939.560789236108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45939.560789236108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45939.560789236108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45939.560789236108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45939.560789236108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45939.560789236108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45939.560789236108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45939.560789236108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45939.560789583331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45939.560789583331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45939.560789583331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45939.560789583331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45939.560789583331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45939.560789583331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45939.560789583331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45939.560789583331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45939.560789583331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45939.560789583331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45939.560789583331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45939.560789583331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45939.560789583331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45939.560789583331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45939.560789583331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45939.560789583331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45939.560789583331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45939.560789583331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45939.560789583331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45939.560789583331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45939.560789583331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45939.560789583331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45939.560789583331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45939.560789583331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45939.560789583331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45939.560789583331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45939.560789583331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45939.560789583331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45939.560789583331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45939.560789583331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45939.560789583331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45939.560789583331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45939.560789583331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45939.560789583331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45939.560789583331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45939.560789583331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45939.560789583331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45939.560789583331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45939.560789583331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45939.560789583331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45939.560789583331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45939.560789583331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45939.560789583331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45939.560789583331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45939.560789583331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45939.560789583331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45939.560789583331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45939.560789583331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45939.560789583331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45939.560789583331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45939.560789583331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45939.560789583331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45939.560789583331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45939.560789583331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45939.560789583331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45939.560789583331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45939.560789583331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45939.560789583331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45939.560789583331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45939.560789583331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45939.560789583331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45939.560789583331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45939.560789583331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45939.560789583331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45939.560789583331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45939.560789583331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45939.560789583331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45939.560789583331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45939.560789583331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45939.560789583331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45939.560789583331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45939.560789583331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45939.560789583331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45939.560789583331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45939.560789583331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45939.560789583331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45939.560789583331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45939.560789583331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45939.560789583331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45939.560789583331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45939.560789583331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45939.560789583331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45939.560789583331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45939.560789583331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45939.560789583331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45939.560789583331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45939.560789583331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45939.560789583331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45939.560789583331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45939.560789583331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45939.560789583331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45939.560789583331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45939.560789583331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45939.560789583331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45939.560789583331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45939.560789583331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45939.560789583331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45939.560789583331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45939.560789583331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45939.560789583331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45939.560789583331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45939.560789583331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45939.560789583331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45939.560789583331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45939.560789583331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45939.560789583331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45939.560789583331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45939.560789583331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45939.560789583331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45939.560789583331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45939.560789583331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45939.560789583331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45939.560789583331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45939.560789583331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45939.560789583331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45939.560789583331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45939.560789583331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45939.560789583331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45939.560789583331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45939.560789583331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45939.560789583331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45939.560789583331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45939.560789583331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45939.560789583331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45939.560789583331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45939.560789583331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45939.560789583331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45939.560789583331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45939.560789583331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45939.560789583331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45939.560789583331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45939.560789583331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45939.560789583331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45939.560789583331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45939.560789583331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45939.560789583331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45939.560789583331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45939.560789583331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45939.560789583331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45939.560789583331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45939.560789583331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45939.560789583331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45939.560789583331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45939.560789583331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45939.560789583331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45939.560789583331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45939.560789583331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45939.560789583331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45939.560789583331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45939.560789583331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45939.560789583331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45939.560789583331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45939.560789583331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45939.560789583331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45939.560789583331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45939.560789583331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45939.560789583331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45939.560789583331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45939.560789583331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45939.560789583331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45939.560789583331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45939.560789583331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45939.560789583331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45939.560789583331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45939.560789583331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45939.560789583331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45939.560789583331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45939.560789583331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45939.560789583331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45939.560789583331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45939.560789583331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45939.560789583331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45939.560789583331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45939.560789583331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45939.560789583331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45939.560789583331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45939.560789583331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45939.560789583331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45939.560789583331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45939.560789583331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45939.560789583331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45939.560789583331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45939.560789583331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45939.560789583331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45939.560789583331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45939.560789583331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45939.560789583331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45939.560789583331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45939.560789583331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45939.560789583331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45939.560789583331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45939.560789583331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45939.560789583331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45939.560789583331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45939.560789583331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45939.560789583331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45939.560789583331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45939.560789583331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45939.560789583331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45939.560789583331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45939.560789583331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45939.560789583331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45939.560789583331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45939.560789583331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45939.560789583331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45939.560789583331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45939.560789583331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45939.560789583331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45939.560789583331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45939.560789583331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45939.560789583331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45939.560789583331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45939.560789583331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45939.560789583331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45939.560789583331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45939.560789583331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45939.560789583331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45939.560789583331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45939.560789583331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45939.560789583331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45939.560789583331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45939.560789583331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45939.560789583331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45939.560789583331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45939.560789583331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45939.560789583331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45939.560789583331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45939.560789583331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45939.560789583331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45939.560789583331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45939.560789583331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45939.560789583331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45939.560789583331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45939.560789583331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45939.560789583331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45939.560789583331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45939.560789583331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45939.560789583331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45939.560789583331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45939.560789583331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45939.560789583331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45939.560789583331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45939.560789583331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45939.560789583331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45939.560789583331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45939.560789583331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45939.560789583331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45939.560789583331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45939.560789583331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45939.560789583331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45939.560789583331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45939.560789583331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45939.560789583331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45939.560789583331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45939.560789583331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45939.560789583331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45939.560789583331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45939.560789583331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45939.560789583331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45939.560789583331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45939.560789583331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45939.560789583331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45939.560789583331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45939.560789583331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45939.560789583331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45939.560789583331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45939.560789583331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45939.560789583331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45939.560789583331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45939.560789583331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45939.560789583331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45939.560789583331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45939.560789583331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45939.560789583331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45939.560789583331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45939.560789583331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45939.560789583331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45939.560789583331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45939.560789583331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45939.560789583331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45939.560789583331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45939.560789583331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45939.560789583331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45939.560789583331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45939.560789583331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45939.560789583331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45939.560789583331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45939.560789583331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45939.560789583331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45939.560789583331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45939.560789583331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45939.560789583331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45939.560789583331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45939.560789583331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45939.560789583331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45939.560789583331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45939.560789583331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45939.560789583331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45939.560789583331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45939.560789583331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45939.560789583331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45939.560789583331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45939.560789583331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45939.560789583331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45939.560789583331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45939.560789583331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45939.560789583331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45939.560789583331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45939.560789583331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45939.560789583331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45939.560789583331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45939.560789583331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45939.560789583331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45939.560789583331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45939.560789583331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45939.560789583331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45939.560789583331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45939.560789583331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45939.560789583331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45939.560789583331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45939.560789583331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45939.560789583331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45939.560789583331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45939.560789583331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45939.560789583331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45939.560789583331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45939.560789583331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45939.560789583331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45939.560789583331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45939.560789583331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45939.560789583331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45939.560789583331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45939.560789583331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45939.560789583331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45939.560789583331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45939.560789583331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45939.560789583331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45939.560789583331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45939.560789583331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45939.560789583331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45939.560789583331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45939.560789583331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45939.560789583331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45939.560789583331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45939.560789583331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45939.560789583331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45939.560789583331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45939.560789583331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45939.560789583331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45939.560789583331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45939.560789583331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45939.560789583331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45939.560789583331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45939.560789583331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45939.560789583331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45939.560789583331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45939.560789583331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45939.560789583331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45939.560789583331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45939.560789583331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45939.560789583331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45939.560789583331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45939.560789583331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45939.560789583331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45939.560789583331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45939.560789583331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45939.560789583331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45939.560789583331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45939.560789583331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45939.560789583331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45939.560789583331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45939.560789583331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45939.560789583331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45939.560789583331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45939.560789583331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45939.560789583331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45939.560789583331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45939.560789583331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45939.560789583331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45939.560789583331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45939.560789583331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45939.560789583331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45939.560789583331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45939.560789583331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45939.560789583331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45939.560789583331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45939.560789583331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45939.560789583331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45939.560789583331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45939.560789583331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45939.560789583331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45939.560789583331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45939.560789583331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45939.560789583331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45939.560789583331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45939.560789583331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45939.560789583331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45939.560789583331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45939.560789583331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45939.560789583331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45939.560789583331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45939.560789583331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45939.560789583331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45939.560789583331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45939.560789583331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45939.560789583331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45939.560789583331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45939.560789583331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45939.560789583331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45939.560789583331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45939.560789583331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45939.560789583331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45939.560789583331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45939.560789583331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45939.560789583331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45939.560789583331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45939.560789583331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45939.560789583331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45939.560789583331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45939.560789583331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45939.560789583331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45939.560789583331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45939.560789583331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45939.560789583331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45939.560789583331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45939.560789583331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45939.560789583331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45939.560789583331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45939.560789583331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45939.560789583331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45939.560789583331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45939.560789583331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45939.560789583331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45939.560789583331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45939.560789583331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45939.560789583331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45939.560789583331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45939.560789583331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45939.560789583331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45939.560789583331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45939.560789583331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45939.560789583331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45939.560789583331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45939.560789583331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45939.560789583331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45939.560789583331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45939.560789583331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45939.560789583331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45939.560789583331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45939.560789583331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45939.560789583331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45939.560789583331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45939.560789583331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45939.560789583331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45939.560789583331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45939.560789583331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45939.560789583331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45939.560789583331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45939.560789583331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45939.560789583331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45939.560789583331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45939.560789583331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45939.560789583331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45939.560789583331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45939.560789583331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45939.560789583331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45939.560789583331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45939.560789583331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45939.560789583331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45939.560789583331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45939.560789583331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45939.560789583331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45939.560789583331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45939.560789583331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45939.560789583331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45939.560789583331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45939.560789583331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45939.560789583331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45939.560789583331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45939.560789583331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45939.560789583331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45939.560789583331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45939.560789583331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45939.560789583331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45939.560789583331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45939.560789583331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45939.560789583331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45939.560789583331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45939.560789583331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45939.560789583331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45939.560789583331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45939.560789583331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45939.560789583331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45939.560789583331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45939.560789583331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45939.560789583331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45939.560789583331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45939.560789583331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45939.560789583331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45939.560789583331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45939.560789583331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45939.560789583331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45939.560789583331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45939.560789583331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45939.560789583331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45939.560789583331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45939.560789583331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45939.560789583331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45939.560789583331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45939.560789583331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45939.560789583331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45939.560789583331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45939.560789583331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45939.560789583331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45939.560789583331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45939.560789583331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45939.560789583331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45939.560789583331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45939.560789583331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45939.560789583331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45939.560789583331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45939.560789583331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45939.560789583331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45939.560789583331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45939.560789583331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45939.560789583331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45939.560789583331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45939.560789583331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45939.560789583331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45939.560789583331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45939.560789583331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45939.560789583331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45939.560789583331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45939.560789583331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45939.560789583331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45939.560789583331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45939.560789583331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45939.560789583331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45939.560789583331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45939.560789583331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45939.560789583331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45939.560789583331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45939.560789583331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45939.560789583331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45939.560789583331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45939.560789583331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45939.560789583331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45939.560789583331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45939.560789583331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45939.560789583331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45939.560789583331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45939.560789583331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45939.560789583331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45939.560789583331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45939.560789583331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45939.560789583331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45939.560789583331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45939.560789583331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45939.560789583331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45939.560789583331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45939.560789583331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45939.560789583331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45939.560789583331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45939.560789583331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45939.560789583331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45939.560789583331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45939.560789583331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45939.560789583331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45939.560789583331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45939.560789583331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45939.560789583331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45939.560789583331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45939.560789583331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45939.560789583331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45939.560789583331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45939.560789583331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45939.560789583331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45939.560789583331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45939.560789583331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45939.560789583331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45939.560789583331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45939.560789583331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45939.560789583331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45939.560789583331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45939.560789583331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45939.560789583331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45939.560789583331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45939.560789583331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45939.560789583331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45939.560789583331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45939.560789583331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45939.560789583331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45939.560789583331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45939.560789583331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45939.560789583331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45939.560789583331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45939.560789583331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45939.560789583331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45939.560789583331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45939.560789583331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45939.560789583331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45939.560789583331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45939.560789583331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45939.560789583331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45939.560789583331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45939.560789583331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45939.560789583331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45939.560789583331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45939.560789583331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45939.560789583331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45939.560789583331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45939.560789583331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45939.560789583331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45939.560789583331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45939.560789583331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45939.560789583331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45939.560789583331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45939.560789583331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45939.560789583331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45939.560789583331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45939.560789583331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45939.560789583331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45939.560789583331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45939.560789583331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45939.560789583331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45939.560789583331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45939.560789583331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45939.560789583331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45939.560789583331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45939.560789583331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45939.560789583331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45939.560789583331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45939.560789583331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45939.560789583331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45939.560789583331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45939.560789583331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45939.560789583331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45939.560789583331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45939.560789583331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45939.560789583331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45939.560789583331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45939.560789583331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45939.560789583331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45939.560789583331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45939.560789583331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45939.560789583331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45939.560789583331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45939.560789583331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45939.560789583331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45939.560789583331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45939.560789583331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45939.560789583331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45939.560789583331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45939.560789583331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45939.560789583331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45939.560789583331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45939.560789583331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45939.560789583331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45939.560789583331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45939.560789583331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45939.560789583331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45939.560789583331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45939.560789583331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45939.560789583331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45939.560789583331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45939.560789583331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45939.560789583331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45939.560789583331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45939.560789583331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45939.560789583331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45939.560789583331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45939.560789583331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45939.560789583331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45939.560789583331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45939.560789583331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45939.560789583331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45939.560789583331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45939.560789583331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45939.560789583331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45939.560789583331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45939.560789583331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45939.560789583331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45939.560789583331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45939.560789583331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45939.560789583331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45939.560789583331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45939.560789583331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45939.560789583331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45939.560789583331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45939.560789583331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45939.560789583331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45939.560789583331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45939.560789583331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45939.560789583331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45939.560789583331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45939.560789583331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45939.560789583331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45939.560789583331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45939.560789583331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45939.560789583331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45939.560789583331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45939.560789583331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45939.560789583331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45939.560789583331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45939.560789583331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45939.560789583331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45939.560789583331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45939.560789583331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45939.560789583331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45939.560789583331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45939.560789583331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45939.560789583331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45939.560789583331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45939.560789583331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45939.560789583331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45939.560789583331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45939.560789583331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45939.560789583331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45939.560789583331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45939.560789583331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45939.560789583331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45939.560789583331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45939.560789583331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45939.560789583331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45939.560789583331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45939.560789583331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45939.560789583331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45939.560789583331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45939.560789583331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45939.560789583331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45939.560789583331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45939.560789583331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45939.560789583331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45939.560789583331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45939.560789583331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45939.560789583331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45939.560789583331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45939.560789583331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45939.560789583331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45939.560789583331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45939.560789583331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45939.560789583331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45939.560789583331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45939.560789583331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45939.560789583331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45939.560789583331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45939.560789583331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45939.560789583331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45939.560789583331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45939.560789583331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45939.560789583331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45939.560789583331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45939.560789583331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45939.560789583331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45939.560789583331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45939.560789583331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45939.560789583331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45939.560789583331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45939.560789583331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45939.560789583331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45939.560789583331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45939.560789583331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45939.560789583331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45939.560789583331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45939.560789583331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45939.560789583331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45939.560789583331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45939.560789583331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45939.560789583331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45939.560789583331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45939.560789583331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45939.560789583331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45939.560789583331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45939.560789583331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45939.560789583331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45939.560789583331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45939.560789583331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45939.560789583331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45939.560789583331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45939.560789583331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45939.560789583331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45939.560789583331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45939.560789583331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45939.560789583331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45939.560789583331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45939.560789583331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45939.560789583331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45939.560789583331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45939.560789583331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45939.560789583331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45939.560789583331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45939.560789583331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45939.560789583331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45939.560789583331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45939.560789583331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45939.560789583331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45939.560789583331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45939.560789583331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45939.560789583331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45939.560789583331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45939.560789583331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45939.560789583331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45939.560789583331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45939.560789583331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45939.560789583331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45939.560789583331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45939.560789583331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45939.560789583331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45939.560789583331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45939.560789583331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45939.560789583331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45939.560789583331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45939.560789583331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45939.560789583331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45939.560789583331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45939.560789583331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45939.560789583331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45939.560789583331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45939.560789583331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45939.560789583331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45939.560789583331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45939.560789583331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45939.560789583331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45939.560789583331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45939.560789583331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45939.560789583331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45939.560789583331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45939.560789583331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45939.560789583331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45939.560789583331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45939.560789583331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45939.560789583331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45939.560789583331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45939.560789583331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45939.560789583331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45939.560789583331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45939.560789583331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45939.560789583331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45939.560789583331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45939.560789583331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45939.560789583331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45939.560789583331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45939.560789583331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45939.560789583331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45939.560789583331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45939.560789583331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45939.560789583331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45939.560789583331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45939.560789583331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45939.560789583331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45939.560789583331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45939.560789583331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45939.560789583331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45939.560789583331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45939.560789583331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45939.560789583331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45939.560789583331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45939.560789583331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45939.560789583331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45939.560789583331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45939.560789583331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45939.560789583331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45939.560789583331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45939.560789583331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45939.560789583331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45939.560789583331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45939.560789583331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45939.560789583331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45939.560789583331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45939.560789583331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45939.560789583331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45939.560789583331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45939.560789583331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45939.560789583331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45939.560789583331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45939.560789583331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45939.560789583331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45939.560789583331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45939.560789583331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45939.560789583331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45939.560789583331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45939.560789583331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45939.560789583331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45939.560789583331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45939.560789583331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45939.560789583331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45939.560789583331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45939.560789583331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45939.560789583331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45939.560789583331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45939.560789583331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45939.560789583331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45939.560789583331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45939.560789583331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45939.560789583331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45939.560789583331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45939.560789583331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45939.560789583331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45939.560789583331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45939.560789583331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45939.560789583331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45939.560789583331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45939.560789583331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45939.560789583331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45939.560789583331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45939.560789583331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45939.560789583331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45939.560789583331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45939.560789583331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45939.560789583331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45939.560789583331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45939.560789583331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45939.560789583331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45939.560789583331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45939.560789583331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45939.560789583331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45939.560789583331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45939.560789583331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45939.560789583331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45939.560789583331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45939.560789583331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45939.560789583331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45939.560789583331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45939.560789583331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45939.560789583331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45939.560789583331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45939.560789583331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45939.560789583331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45939.560789583331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45939.560789583331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45939.560789583331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45939.560789583331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45939.560789583331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45939.560789583331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45939.560789583331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45939.560789583331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45939.560789583331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45939.560789583331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45939.560789583331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45939.560789583331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45939.560789583331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45939.560789583331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45939.560789583331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45939.560789583331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45939.560789583331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45939.560789583331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45939.560789583331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45939.560789583331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45939.560789583331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45939.560789583331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45939.560789583331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45939.560789583331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45939.560789583331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45939.560789583331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45939.560789583331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45939.560789583331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45939.560789583331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45939.560789583331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45939.560789583331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45939.560789583331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45939.560789583331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45939.560789583331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45939.560789583331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45939.560789583331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45939.560789583331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45939.560789583331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45939.560789583331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45939.560789583331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45939.560789583331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45939.560789583331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45939.560789583331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45939.560789583331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45939.560789583331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45939.560789583331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45939.560789583331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45939.560789583331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45939.560789583331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45939.560789583331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45939.560789583331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45939.560789583331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45939.560789583331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45939.560789583331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45939.560789583331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45939.560789583331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45939.560789583331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45939.560789583331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45939.560789583331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45939.560789583331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45939.560789583331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45939.560789583331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45939.560789583331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45939.560789583331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45939.560789583331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45939.560789583331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45939.560789583331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45939.560789583331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45939.560789583331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45939.560789583331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45939.560789583331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45939.560789583331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45939.560789583331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45939.560789583331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45939.560789583331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45939.560789583331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45939.560789583331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45939.560789583331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45939.560789583331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45939.560789583331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45939.560789583331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45939.560789583331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45939.560789583331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45939.560789583331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45939.560789583331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45939.560789583331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45939.560789583331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45939.560789583331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45939.560789583331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45939.560789583331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45939.560789583331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45939.560789583331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45939.560789583331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45939.560789583331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45939.560789583331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45939.560789583331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45939.560789583331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45939.560789583331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45939.560789583331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45939.560789583331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45939.560789583331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45939.560789583331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45939.560789583331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45939.560789583331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45939.560789583331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45939.560789583331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45939.560789583331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45939.560789583331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45939.560789583331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45939.560789583331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45939.560789583331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45939.560789583331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45939.560789583331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45939.560789583331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45939.560789583331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45939.560789583331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45939.560789583331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45939.560789583331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45939.560789583331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45939.560789583331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45939.560789583331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45939.560789583331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45939.560789583331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45939.560789583331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45939.560789583331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45939.560789583331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45939.560789583331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45939.560789583331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45939.560789583331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45939.560789583331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45939.560789583331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45939.560789583331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45939.560789583331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45939.560789583331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45939.560789583331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45939.560789583331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45939.560789583331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45939.560789583331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45939.560789583331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45939.560789583331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45939.560789583331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45939.560789583331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45939.560789583331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45939.560789583331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45939.560789583331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45939.560789583331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45939.560789583331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45939.560789583331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45939.560789583331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45939.560789583331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45939.560789583331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45939.560789583331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45939.560789583331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45939.560789583331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45939.560789583331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45939.560789583331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45939.560789583331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45939.560789583331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45939.560789583331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45939.560789583331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45939.560789583331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45939.560789583331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45939.560789583331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45939.560789583331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45939.560789583331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45939.560789583331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45939.560789583331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45939.560789583331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45939.560789583331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45939.560789583331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45939.560789583331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45939.560789583331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45939.560789583331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45939.560789583331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45939.560789583331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45939.560789583331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45939.560789583331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45939.560789583331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45939.560789583331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45939.560789583331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45939.560789583331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45939.560789583331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45939.560789583331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45939.560789583331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45939.560789583331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45939.560789583331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45939.560789583331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45939.560789583331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45939.560789583331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45939.560789583331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45939.560789583331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45939.560789583331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45939.560789583331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45939.560789583331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45939.560789583331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45939.560789583331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45939.560789583331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45939.560789583331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45939.560789583331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45939.560789583331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45939.560789583331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45939.560789583331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45939.560789583331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45939.560789583331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45939.560789583331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45939.560789583331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45939.560789583331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45939.560789583331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45939.560789583331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45939.560789583331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45939.560789583331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45939.560789583331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45939.560789583331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45939.560789583331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45939.560789583331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45939.560789583331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45939.560789583331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45939.560789583331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45939.560789583331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45939.560789583331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45939.560789583331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45939.560789583331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45939.560789583331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45939.560789583331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45939.560789583331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45939.560789583331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45939.560789583331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45939.560789583331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45939.560789583331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45939.560789583331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45939.560789583331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45939.560789583331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45939.560789583331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45939.560789583331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45939.560789583331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45939.560789583331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45939.560789583331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45939.560789583331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45939.560789583331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45939.560789583331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45939.560789583331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45939.560789583331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45939.560789583331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45939.560789583331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45939.560789583331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45939.560789583331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45939.560789583331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45939.560789583331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45939.560789583331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45939.560789583331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45939.560789583331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45939.560789583331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45939.560789583331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45939.560789583331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45939.560789583331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45939.560789583331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45939.560789583331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45939.560789583331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45939.560789583331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45939.560789583331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45939.560789583331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45939.560789583331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45939.560789583331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45939.560789583331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236.08007164351147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35003</v>
      </c>
      <c r="E3" s="104" t="s">
        <v>38964</v>
      </c>
      <c r="F3" s="131">
        <v>45939.505787037036</v>
      </c>
      <c r="G3" s="132">
        <f ca="1">IFERROR(NOW()-F3,"")</f>
        <v>5.5002199071168434E-2</v>
      </c>
      <c r="H3" s="131">
        <v>45939.499722222223</v>
      </c>
      <c r="I3" s="127" t="str">
        <f>IFERROR(VLOOKUP(D3,DB!A:F,6,0),"")</f>
        <v>Generator-SG</v>
      </c>
      <c r="J3" s="127" t="str">
        <f>IFERROR(VLOOKUP(D3,DB!A:G,7,0),"")</f>
        <v>Vandalized</v>
      </c>
      <c r="K3" s="133" t="s">
        <v>39057</v>
      </c>
      <c r="L3" s="129" t="str">
        <f>IFERROR(VLOOKUP(D3,DB!A:I,9,0),"")</f>
        <v>Latis</v>
      </c>
    </row>
    <row r="4" spans="1:16" ht="15" customHeight="1">
      <c r="A4" s="102" t="s">
        <v>39058</v>
      </c>
      <c r="B4" s="127" t="str">
        <f>IFERROR(VLOOKUP(D4,DB!A:K,11,0),"")</f>
        <v>R4</v>
      </c>
      <c r="C4" s="128">
        <v>1</v>
      </c>
      <c r="D4" s="99" t="s">
        <v>28168</v>
      </c>
      <c r="E4" s="104" t="s">
        <v>38964</v>
      </c>
      <c r="F4" s="131">
        <v>45939.536053240743</v>
      </c>
      <c r="G4" s="132">
        <f ca="1">IFERROR(NOW()-F4,"")</f>
        <v>2.4735995364608243E-2</v>
      </c>
      <c r="H4" s="131">
        <v>45937.3515162037</v>
      </c>
      <c r="I4" s="127" t="str">
        <f>IFERROR(VLOOKUP(D4,DB!A:F,6,0),"")</f>
        <v>SCECO</v>
      </c>
      <c r="J4" s="127" t="str">
        <f>IFERROR(VLOOKUP(D4,DB!A:G,7,0),"")</f>
        <v>Dead</v>
      </c>
      <c r="K4" s="133" t="s">
        <v>39059</v>
      </c>
      <c r="L4" s="129" t="str">
        <f>IFERROR(VLOOKUP(D4,DB!A:I,9,0),"")</f>
        <v>Latis</v>
      </c>
    </row>
    <row r="5" spans="1:16" ht="15" customHeight="1">
      <c r="A5" s="127"/>
      <c r="B5" s="127" t="str">
        <f>IFERROR(VLOOKUP(D5,DB!A:K,11,0),"")</f>
        <v/>
      </c>
      <c r="C5" s="128"/>
      <c r="D5" s="99"/>
      <c r="E5" s="104"/>
      <c r="F5" s="131"/>
      <c r="G5" s="132">
        <f ca="1">IFERROR(NOW()-F5,"")</f>
        <v>45939.560789236108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45939.560789236108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45939.560789236108</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45939.560789236108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45939.560789236108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45939.560789236108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45939.560789236108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45939.560789236108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45939.560789236108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45939.560789236108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45939.560789236108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45939.560789236108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45939.560789236108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45939.560789236108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45939.560789236108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45939.560789236108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45939.560789236108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45939.560789236108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45939.560789236108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45939.560789236108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45939.560789236108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45939.560789236108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45939.560789236108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45939.560789236108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45939.560789236108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45939.560789236108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45939.560789236108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45939.560789236108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45939.560789236108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45939.560789236108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45939.560789236108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45939.560789236108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45939.560789236108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45939.560789236108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45939.560789236108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45939.560789236108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45939.560789236108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45939.560789236108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45939.560789236108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45939.560789236108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45939.560789236108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45939.560789236108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45939.560789236108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45939.560789236108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45939.560789236108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45939.560789236108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45939.560789236108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45939.560789236108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45939.560789236108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45939.560789236108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45939.560789236108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45939.560789236108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45939.560789236108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45939.560789236108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45939.560789236108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45939.560789236108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45939.560789236108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45939.560789236108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45939.560789236108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45939.560789236108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45939.560789236108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45939.560789236108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45939.560789236108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45939.560789236108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45939.560789236108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45939.560789236108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45939.560789236108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45939.560789236108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45939.560789236108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45939.560789236108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45939.560789236108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45939.560789236108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45939.560789236108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45939.560789236108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45939.560789236108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45939.560789236108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45939.560789236108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45939.560789236108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45939.560789236108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45939.560789236108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45939.560789236108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45939.560789236108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45939.560789236108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45939.560789236108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45939.560789236108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45939.560789236108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45939.560789236108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45939.560789236108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45939.560789236108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45939.560789236108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45939.560789236108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45939.560789236108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45939.560789236108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45939.560789236108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45939.560789236108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45939.560789236108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45939.560789236108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45939.560789236108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45939.560789236108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45939.560789236108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45939.560789236108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45939.560789236108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45939.560789236108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45939.560789236108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45939.560789236108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45939.560789236108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45939.560789236108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45939.560789236108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45939.560789236108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45939.560789236108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45939.560789236108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45939.560789236108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45939.560789236108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45939.560789236108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45939.560789236108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45939.560789236108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45939.560789236108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45939.560789236108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45939.560789236108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45939.560789236108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45939.560789236108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45939.560789236108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45939.560789236108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45939.560789236108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45939.560789236108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45939.560789236108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45939.560789236108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45939.560789236108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45939.560789236108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45939.560789236108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45939.560789236108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45939.560789236108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45939.560789236108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45939.560789236108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45939.560789236108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45939.560789236108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45939.560789236108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45939.560789236108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45939.560789236108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45939.560789236108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45939.560789236108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45939.560789236108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45939.560789236108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45939.560789236108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45939.560789236108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45939.560789236108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45939.560789236108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45939.560789236108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45939.560789236108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45939.560789236108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45939.560789236108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45939.560789236108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45939.560789236108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45939.560789236108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45939.560789236108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45939.560789236108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45939.560789236108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45939.560789236108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45939.560789236108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45939.560789236108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45939.560789236108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45939.560789236108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45939.560789236108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45939.560789236108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45939.560789236108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45939.560789236108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45939.560789236108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45939.560789236108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45939.560789236108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45939.560789236108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45939.560789236108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45939.560789236108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45939.560789236108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45939.560789236108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45939.560789236108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45939.560789236108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45939.560789236108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45939.560789236108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45939.560789236108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45939.560789236108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45939.560789236108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45939.560789236108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45939.560789236108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45939.560789236108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45939.560789236108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45939.560789236108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45939.560789236108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45939.560789236108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45939.560789236108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45939.560789236108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45939.560789236108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45939.560789236108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45939.560789236108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45939.560789236108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45939.560789236108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45939.560789236108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45939.560789236108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45939.560789236108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45939.560789236108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45939.560789236108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45939.560789236108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45939.560789236108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45939.560789236108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45939.560789236108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45939.560789236108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45939.560789236108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45939.560789236108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45939.560789236108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45939.560789236108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45939.560789236108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45939.560789236108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45939.560789236108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45939.560789236108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45939.560789236108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45939.560789236108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45939.560789236108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45939.560789236108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45939.560789236108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45939.560789236108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45939.560789236108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45939.560789236108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45939.560789236108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45939.560789236108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45939.560789236108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45939.560789236108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45939.560789236108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45939.560789236108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45939.560789236108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45939.560789236108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45939.560789236108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45939.560789236108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45939.560789236108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45939.560789236108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45939.560789236108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45939.560789236108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45939.560789236108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45939.560789236108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45939.560789236108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45939.560789236108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45939.560789236108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45939.560789236108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45939.560789236108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45939.560789236108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45939.560789236108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45939.560789236108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45939.560789236108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45939.560789236108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45939.560789236108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45939.560789236108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45939.560789236108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45939.560789236108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45939.560789236108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45939.560789236108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45939.560789236108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45939.560789236108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45939.560789236108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45939.560789236108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45939.560789236108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45939.560789236108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45939.560789236108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45939.560789236108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45939.560789236108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45939.560789236108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45939.560789236108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45939.560789236108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45939.560789236108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45939.560789236108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45939.560789236108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45939.560789236108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45939.560789236108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45939.560789236108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45939.560789236108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45939.560789236108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45939.560789236108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45939.560789236108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45939.560789236108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45939.560789236108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45939.560789236108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45939.560789236108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45939.560789236108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45939.560789236108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45939.560789236108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45939.560789236108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45939.560789236108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45939.560789236108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45939.560789236108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45939.560789236108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45939.560789236108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45939.560789236108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45939.560789236108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45939.560789236108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45939.560789236108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45939.560789236108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45939.560789236108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45939.560789236108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45939.560789236108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45939.560789236108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45939.560789236108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45939.560789236108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45939.560789236108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45939.560789236108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45939.560789236108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45939.560789236108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45939.560789236108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45939.560789236108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45939.560789236108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45939.560789236108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45939.560789236108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45939.560789236108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45939.560789236108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45939.560789236108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45939.560789236108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45939.560789236108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45939.560789236108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45939.560789236108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45939.560789236108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45939.560789236108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45939.560789236108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45939.560789236108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45939.560789236108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45939.560789236108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45939.560789236108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45939.560789236108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45939.560789236108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45939.560789236108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45939.560789236108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45939.560789236108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45939.560789236108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45939.560789236108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45939.560789236108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45939.560789236108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45939.560789236108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45939.560789236108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45939.560789236108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45939.560789236108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45939.560789236108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45939.560789236108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45939.560789236108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45939.560789236108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45939.560789236108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45939.560789236108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45939.560789236108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45939.560789236108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45939.560789236108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45939.560789236108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45939.560789236108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45939.560789236108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45939.560789236108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45939.560789236108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45939.560789236108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45939.560789236108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45939.560789236108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45939.560789236108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45939.560789236108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45939.560789236108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45939.560789236108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45939.560789236108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45939.560789236108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45939.560789236108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45939.560789236108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45939.560789236108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45939.560789236108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45939.560789236108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45939.560789236108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45939.560789236108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45939.560789236108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45939.560789236108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45939.560789236108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45939.560789236108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45939.560789236108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45939.560789236108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45939.560789236108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45939.560789236108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45939.560789236108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45939.560789236108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45939.560789236108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45939.560789236108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45939.560789236108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45939.560789236108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45939.560789236108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45939.560789236108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45939.560789236108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45939.560789236108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45939.560789236108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45939.560789236108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45939.560789236108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45939.560789236108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45939.560789236108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45939.560789236108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45939.560789236108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45939.560789236108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45939.560789236108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45939.560789236108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45939.560789236108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45939.560789236108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45939.560789236108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45939.560789236108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45939.560789236108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45939.560789236108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45939.560789236108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45939.560789236108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45939.560789236108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45939.560789236108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45939.560789236108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45939.560789236108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45939.560789236108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45939.560789236108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45939.560789236108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45939.560789236108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45939.560789236108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45939.560789236108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45939.560789236108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45939.560789236108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45939.560789236108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45939.560789236108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45939.560789236108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45939.560789236108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45939.560789236108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45939.560789236108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45939.560789236108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45939.560789236108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45939.560789236108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45939.560789236108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45939.560789236108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45939.560789236108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45939.560789236108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45939.560789236108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45939.560789236108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45939.560789236108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45939.560789236108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45939.560789236108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45939.560789236108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45939.560789236108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45939.560789236108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45939.560789236108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45939.560789236108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45939.560789236108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45939.560789236108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45939.560789236108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45939.560789236108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45939.560789236108</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45939.560789236108</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45939.560789236108</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45939.560789236108</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45939.560789236108</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45939.560789236108</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45939.560789236108</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45939.560789236108</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47.728729050919355</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13.37191192129103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1">IFERROR(NOW()-F4,"")</f>
        <v>45939.560789236108</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45939.560789236108</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45939.560789236108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45939.560789236108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45939.560789236108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45939.560789236108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45939.560789236108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45939.560789236108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45939.560789236108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45939.560789236108</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45939.560789236108</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45939.560789236108</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45939.560789236108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45939.560789236108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45939.560789236108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45939.560789236108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45939.560789236108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45939.560789236108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45939.560789236108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45939.560789236108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45939.560789236108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45939.560789236108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45939.560789236108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45939.560789236108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45939.560789236108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45939.560789236108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45939.560789236108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45939.560789236108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45939.560789236108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45939.560789236108</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45939.560789236108</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45939.560789236108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45939.560789236108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45939.560789236108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45939.560789236108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45939.560789236108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45939.560789236108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45939.560789236108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45939.560789236108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45939.560789236108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45939.560789236108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45939.560789236108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45939.560789236108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45939.560789236108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45939.560789236108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45939.560789236108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45939.560789236108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45939.560789236108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45939.560789236108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45939.560789236108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45939.560789236108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45939.560789236108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45939.560789236108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45939.560789236108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45939.560789236108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45939.560789236108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45939.560789236108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45939.560789236108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45939.560789236108</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45939.560789236108</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45939.560789236108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45939.560789236108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45939.560789236108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45939.560789236108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45939.560789236108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45939.560789236108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45939.560789236108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45939.560789236108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45939.560789236108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45939.560789236108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45939.560789236108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45939.560789236108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45939.560789236108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45939.560789236108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45939.560789236108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45939.560789236108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45939.560789236108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45939.560789236108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45939.560789236108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45939.560789236108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45939.560789236108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45939.560789236108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45939.560789236108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45939.560789236108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45939.560789236108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45939.560789236108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45939.560789236108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45939.560789236108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45939.560789236108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45939.560789236108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45939.560789236108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45939.560789236108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45939.560789236108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45939.560789236108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45939.560789236108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45939.560789236108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45939.560789236108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45939.560789236108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45939.560789236108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45939.560789236108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45939.560789236108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45939.560789236108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45939.560789236108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45939.560789236108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45939.560789236108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45939.560789236108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45939.560789236108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45939.560789236108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45939.560789236108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45939.560789236108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45939.560789236108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45939.560789236108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45939.560789236108</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45939.560789236108</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3"/>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12.787942013885186</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3.1726967594295274E-2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5.6798170138863497</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4.6185438657339546</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39071</v>
      </c>
      <c r="B6" s="157" t="str">
        <f>IFERROR(VLOOKUP(D6,DB!A:K,11,0),"")</f>
        <v>R6</v>
      </c>
      <c r="C6" s="165">
        <v>1</v>
      </c>
      <c r="D6" s="165" t="s">
        <v>33325</v>
      </c>
      <c r="E6" s="157" t="s">
        <v>38964</v>
      </c>
      <c r="F6" s="157"/>
      <c r="G6" s="151">
        <f ca="1">IFERROR(NOW()-F6,"-")</f>
        <v>45939.560789236108</v>
      </c>
      <c r="H6" s="162">
        <v>45939.45239583333</v>
      </c>
      <c r="I6" s="157" t="str">
        <f>IFERROR(VLOOKUP(D6,DB!A:F,6,0),"")</f>
        <v>Generator-SG</v>
      </c>
      <c r="J6" s="157" t="str">
        <f>IFERROR(VLOOKUP(D6,DB!A:G,7,0),"")</f>
        <v>Vandalized</v>
      </c>
      <c r="K6" s="157" t="s">
        <v>39072</v>
      </c>
      <c r="L6" s="157" t="str">
        <f>IFERROR(VLOOKUP(D6,DB!A:I,9,0),"")</f>
        <v>Latis</v>
      </c>
    </row>
    <row r="7" spans="1:16383" ht="31.5" customHeight="1">
      <c r="A7" s="157" t="s">
        <v>39073</v>
      </c>
      <c r="B7" s="157" t="str">
        <f>IFERROR(VLOOKUP(D7,DB!A:K,11,0),"")</f>
        <v>R6</v>
      </c>
      <c r="C7" s="157">
        <v>1</v>
      </c>
      <c r="D7" s="165" t="s">
        <v>34012</v>
      </c>
      <c r="E7" s="157" t="s">
        <v>38964</v>
      </c>
      <c r="F7" s="162">
        <v>45939.531898148147</v>
      </c>
      <c r="G7" s="151">
        <f ca="1">IFERROR(NOW()-F7,"-")</f>
        <v>2.8891087960801087E-2</v>
      </c>
      <c r="H7" s="162">
        <v>45939.526203703703</v>
      </c>
      <c r="I7" s="157" t="str">
        <f>IFERROR(VLOOKUP(D7,DB!A:F,6,0),"")</f>
        <v>SCECO</v>
      </c>
      <c r="J7" s="157" t="str">
        <f>IFERROR(VLOOKUP(D7,DB!A:G,7,0),"")</f>
        <v>Vandalized</v>
      </c>
      <c r="K7" s="157" t="s">
        <v>39074</v>
      </c>
      <c r="L7" s="157" t="str">
        <f>IFERROR(VLOOKUP(D7,DB!A:I,9,0),"")</f>
        <v>Latis</v>
      </c>
    </row>
    <row r="8" spans="1:16383" ht="31.5" customHeight="1">
      <c r="A8" s="157"/>
      <c r="B8" s="157" t="str">
        <f>IFERROR(VLOOKUP(D8,DB!A:K,11,0),"")</f>
        <v/>
      </c>
      <c r="C8" s="157"/>
      <c r="D8" s="156"/>
      <c r="E8" s="157"/>
      <c r="F8" s="157"/>
      <c r="G8" s="151">
        <f ca="1">IFERROR(NOW()-F8,"-")</f>
        <v>45939.560789236108</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45939.560789236108</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45939.560789236108</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45939.560789236108</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45939.560789236108</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45939.560789236108</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45939.560789236108</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45939.560789236108</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45939.560789236108</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45939.560789236108</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45939.560789236108</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45939.560789236108</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45939.560789236108</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45939.560789236108</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45939.560789236108</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45939.560789236108</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45939.560789236108</v>
      </c>
      <c r="H24" s="157"/>
      <c r="I24" s="157" t="str">
        <f>IFERROR(VLOOKUP(D24,DB!A:F,6,0),"")</f>
        <v/>
      </c>
      <c r="J24" s="157" t="str">
        <f>IFERROR(VLOOKUP(D24,DB!A:G,7,0),"")</f>
        <v/>
      </c>
      <c r="K24" s="157"/>
      <c r="L24" s="157" t="str">
        <f>IFERROR(VLOOKUP(D24,DB!A:I,9,0),"")</f>
        <v/>
      </c>
    </row>
    <row r="25" spans="1:12" ht="31.5" customHeight="1">
      <c r="A25" s="157"/>
      <c r="B25" s="157" t="str">
        <f>IFERROR(VLOOKUP(D25,DB!A:K,11,0),"")</f>
        <v/>
      </c>
      <c r="C25" s="157"/>
      <c r="D25" s="157"/>
      <c r="E25" s="157"/>
      <c r="F25" s="157"/>
      <c r="G25" s="151">
        <f ca="1">IFERROR(NOW()-F25,"-")</f>
        <v>45939.560789236108</v>
      </c>
      <c r="H25" s="157"/>
      <c r="I25" s="157" t="str">
        <f>IFERROR(VLOOKUP(D25,DB!A:F,6,0),"")</f>
        <v/>
      </c>
      <c r="J25" s="157" t="str">
        <f>IFERROR(VLOOKUP(D25,DB!A:G,7,0),"")</f>
        <v/>
      </c>
      <c r="K25" s="157"/>
      <c r="L25" s="157" t="str">
        <f>IFERROR(VLOOKUP(D25,DB!A:I,9,0),"")</f>
        <v/>
      </c>
    </row>
    <row r="26" spans="1:12" ht="31.5" customHeight="1">
      <c r="A26" s="110"/>
      <c r="B26" s="158" t="str">
        <f>IFERROR(VLOOKUP(D26,DB!A:K,11,0),"")</f>
        <v/>
      </c>
      <c r="C26" s="158"/>
      <c r="D26" s="158"/>
      <c r="E26" s="159"/>
      <c r="F26" s="113"/>
      <c r="G26" s="151">
        <f ca="1">IFERROR(NOW()-F26,"-")</f>
        <v>45939.560789236108</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45939.560789236108</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45939.560789236108</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45939.560789236108</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51">
        <f ca="1">IFERROR(NOW()-F30,"-")</f>
        <v>45939.560789236108</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45939.560789467592</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45939.560789467592</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45939.560789467592</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45939.560789467592</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45939.560789467592</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45939.560789467592</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45939.560789467592</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45939.560789467592</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45939.560789467592</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45939.560789467592</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45939.560789467592</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45939.560789467592</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45939.560789467592</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45939.560789467592</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45939.560789467592</v>
      </c>
      <c r="H45" s="113"/>
      <c r="I45" s="158" t="str">
        <f>IFERROR(VLOOKUP(D45,DB!A:F,6,0),"")</f>
        <v/>
      </c>
      <c r="J45" s="158" t="str">
        <f>IFERROR(VLOOKUP(D45,DB!A:G,7,0),"")</f>
        <v/>
      </c>
      <c r="K45" s="161"/>
      <c r="L45" s="159" t="str">
        <f>IFERROR(VLOOKUP(D45,DB!A:I,9,0),"")</f>
        <v/>
      </c>
    </row>
    <row r="46" spans="1:12" ht="31.5" customHeight="1">
      <c r="A46" s="110"/>
      <c r="B46" s="158" t="str">
        <f>IFERROR(VLOOKUP(D46,DB!A:K,11,0),"")</f>
        <v/>
      </c>
      <c r="C46" s="158"/>
      <c r="D46" s="158"/>
      <c r="E46" s="159"/>
      <c r="F46" s="113"/>
      <c r="G46" s="160">
        <f ca="1">IFERROR(NOW()-F46,"-")</f>
        <v>45939.560789467592</v>
      </c>
      <c r="H46" s="113"/>
      <c r="I46" s="158" t="str">
        <f>IFERROR(VLOOKUP(D46,DB!A:F,6,0),"")</f>
        <v/>
      </c>
      <c r="J46" s="158" t="str">
        <f>IFERROR(VLOOKUP(D46,DB!A:G,7,0),"")</f>
        <v/>
      </c>
      <c r="K46" s="161"/>
      <c r="L46" s="159" t="str">
        <f>IFERROR(VLOOKUP(D46,DB!A:I,9,0),"")</f>
        <v/>
      </c>
    </row>
    <row r="47" spans="1:12" ht="31.5" customHeight="1">
      <c r="A47" s="110"/>
      <c r="B47" s="109" t="str">
        <f>IFERROR(VLOOKUP(D47,DB!A:K,11,0),"")</f>
        <v/>
      </c>
      <c r="C47" s="111"/>
      <c r="D47" s="109"/>
      <c r="E47" s="112"/>
      <c r="F47" s="113"/>
      <c r="G47" s="81">
        <f ca="1">IFERROR(NOW()-F47,"-")</f>
        <v>45939.560789467592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45939.560789467592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45939.560789467592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45939.560789467592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45939.560789467592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45939.560789467592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45939.560789467592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45939.560789467592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45939.560789467592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45939.560789467592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45939.560789467592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45939.560789467592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45939.560789467592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45939.560789467592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45939.560789467592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45939.560789467592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45939.560789467592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45939.560789467592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45939.560789467592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45939.560789467592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45939.560789467592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45939.560789467592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45939.560789467592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45939.560789467592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45939.560789467592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45939.560789467592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45939.560789467592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45939.560789467592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45939.560789467592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45939.560789467592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45939.560789467592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45939.560789467592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45939.560789467592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45939.560789467592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45939.560789467592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45939.560789467592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45939.560789467592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45939.560789467592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45939.560789467592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45939.560789467592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45939.560789467592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45939.560789467592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45939.560789467592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45939.560789467592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45939.560789467592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45939.560789467592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45939.560789467592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45939.560789467592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45939.560789467592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45939.560789467592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45939.560789467592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45939.560789467592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45939.560789467592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45939.560789467592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45939.560789467592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45939.560789467592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45939.560789467592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45939.560789467592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45939.560789467592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45939.560789467592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45939.560789467592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45939.560789467592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45939.560789467592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45939.560789467592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45939.560789467592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45939.560789467592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45939.560789467592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45939.560789467592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45939.560789467592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45939.560789467592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45939.560789467592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45939.560789467592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45939.560789467592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45939.560789467592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45939.560789467592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45939.560789467592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45939.560789467592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45939.560789467592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45939.560789467592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45939.560789467592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45939.560789467592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45939.560789467592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45939.560789467592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45939.560789467592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45939.560789467592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45939.560789467592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45939.560789467592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45939.560789467592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45939.560789467592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45939.560789467592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45939.560789467592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45939.560789467592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45939.560789467592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45939.560789467592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45939.560789467592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45939.560789467592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45939.560789467592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45939.560789467592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45939.560789467592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45939.560789467592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45939.560789467592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45939.560789467592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45939.560789467592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45939.560789467592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45939.560789467592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45939.560789467592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45939.560789467592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45939.560789467592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45939.560789467592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45939.560789467592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45939.560789467592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45939.560789467592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45939.560789467592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45939.560789467592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45939.560789467592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45939.560789467592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45939.560789467592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45939.560789583331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45939.560789583331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45939.560789583331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45939.560789583331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45939.560789583331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45939.560789583331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45939.560789583331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45939.560789583331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45939.560789583331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45939.560789583331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45939.560789583331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45939.560789583331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45939.560789583331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45939.560789583331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45939.560789583331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45939.560789583331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45939.560789583331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45939.560789583331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45939.560789583331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45939.560789583331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45939.560789583331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45939.560789583331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45939.560789583331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45939.560789583331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45939.560789583331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45939.560789583331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45939.560789583331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45939.560789583331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45939.560789583331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45939.560789583331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45939.560789583331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45939.560789583331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45939.560789583331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45939.560789583331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45939.560789583331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45939.560789583331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45939.560789583331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45939.560789583331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45939.560789583331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45939.560789583331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45939.560789583331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45939.560789583331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45939.560789583331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45939.560789583331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45939.560789583331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45939.560789583331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45939.560789583331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45939.560789583331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45939.560789583331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45939.560789583331</v>
      </c>
      <c r="H213" s="113"/>
      <c r="I213" s="109" t="str">
        <f>IFERROR(VLOOKUP(D213,DB!A:F,6,0),"")</f>
        <v/>
      </c>
      <c r="J213" s="108" t="str">
        <f>IFERROR(VLOOKUP(D213,DB!A:G,7,0),"")</f>
        <v/>
      </c>
      <c r="K213" s="114"/>
      <c r="L213" s="115" t="str">
        <f>IFERROR(VLOOKUP(D213,DB!A:I,9,0),"")</f>
        <v/>
      </c>
    </row>
  </sheetData>
  <dataValidations count="2">
    <dataValidation allowBlank="1" showInputMessage="1" showErrorMessage="1" sqref="E1" xr:uid="{380493DB-286A-4683-AF55-C78F04945A49}"/>
    <dataValidation type="list" allowBlank="1" showInputMessage="1" showErrorMessage="1" sqref="E3 E5 E6:E21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2025-10-09T10:29:33Z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