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691" documentId="13_ncr:1_{F6CB121F-512D-4AA6-A0C1-0FB36C537598}" xr6:coauthVersionLast="47" xr6:coauthVersionMax="47" xr10:uidLastSave="{1EE8A954-33DB-4ABC-8F0C-4B99F6AA5D28}"/>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0" i="6" l="1"/>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<sst xmlns="http://schemas.openxmlformats.org/spreadsheetml/2006/main" count="179017" uniqueCount="39100">
  <si>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</si>
  <si>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</si>
  <si>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</si>
  <si>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</si>
  <si>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</si>
  <si>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</si>
  <si>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</si>
  <si>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</si>
  <si>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</si>
  <si>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</si>
  <si>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</si>
  <si>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</si>
  <si>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</si>
  <si>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</si>
  <si>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</si>
  <si>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</si>
  <si>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</si>
  <si>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</si>
  <si>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</si>
  <si>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</si>
  <si>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</si>
  <si>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</si>
  <si>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</si>
  <si>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</si>
  <si>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</si>
  <si>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</si>
  <si>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</si>
  <si>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</si>
  <si>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</si>
  <si>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</si>
  <si>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</si>
  <si>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</si>
  <si>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</si>
  <si>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</si>
  <si>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</si>
  <si>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</si>
  <si>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</si>
  <si>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</si>
  <si>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</si>
  <si>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</si>
  <si>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</si>
  <si>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</si>
  <si>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</si>
  <si>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</si>
  <si>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</si>
  <si>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</si>
  <si>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</si>
  <si>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</si>
  <si>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</si>
  <si>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</si>
  <si>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</si>
  <si>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</si>
  <si>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</si>
  <si>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</si>
  <si>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</si>
  <si>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</si>
  <si>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</si>
  <si>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</si>
  <si>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</si>
  <si>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</si>
  <si>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</si>
  <si>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</si>
  <si>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</si>
  <si>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</si>
  <si>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</si>
  <si>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</si>
  <si>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</si>
  <si>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</si>
  <si>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</si>
  <si>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</si>
  <si>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</si>
  <si>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</si>
  <si>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</si>
  <si>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</si>
  <si>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</si>
  <si>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</si>
  <si>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</si>
  <si>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</si>
  <si>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</si>
  <si>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</si>
  <si>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</si>
  <si>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</si>
  <si>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</si>
  <si>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</si>
  <si>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</si>
  <si>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</si>
  <si>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</si>
  <si>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</si>
  <si>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</si>
  <si>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</si>
  <si>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</si>
  <si>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</si>
  <si>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</si>
  <si>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</si>
  <si>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</si>
  <si>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</si>
  <si>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</si>
  <si>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</si>
  <si>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</si>
  <si>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</si>
  <si>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</si>
  <si>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</si>
  <si>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</si>
  <si>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</si>
  <si>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</si>
  <si>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</si>
  <si>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</si>
  <si>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</si>
  <si>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</si>
  <si>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</si>
  <si>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</si>
  <si>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</si>
  <si>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</si>
  <si>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</si>
  <si>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</si>
  <si>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</si>
  <si>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</si>
  <si>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</si>
  <si>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</si>
  <si>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</si>
  <si>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</si>
  <si>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</si>
  <si>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</si>
  <si>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</si>
  <si>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</si>
  <si>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</si>
  <si>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</si>
  <si>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</si>
  <si>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</si>
  <si>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</si>
  <si>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</si>
  <si>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</si>
  <si>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</si>
  <si>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</si>
  <si>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</si>
  <si>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</si>
  <si>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</si>
  <si>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</si>
  <si>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</si>
  <si>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</si>
  <si>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</si>
  <si>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</si>
  <si>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</si>
  <si>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</si>
  <si>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</si>
  <si>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</si>
  <si>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</si>
  <si>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</si>
  <si>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</si>
  <si>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</si>
  <si>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</si>
  <si>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</si>
  <si>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</si>
  <si>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</si>
  <si>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</si>
  <si>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</si>
  <si>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</si>
  <si>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</si>
  <si>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</si>
  <si>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</si>
  <si>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</si>
  <si>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</si>
  <si>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</si>
  <si>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</si>
  <si>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</si>
  <si>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</si>
  <si>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</si>
  <si>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</si>
  <si>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</si>
  <si>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</si>
  <si>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</si>
  <si>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</si>
  <si>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</si>
  <si>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</si>
  <si>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</si>
  <si>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</si>
  <si>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</si>
  <si>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</si>
  <si>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</si>
  <si>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</si>
  <si>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</si>
  <si>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</si>
  <si>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</si>
  <si>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</si>
  <si>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</si>
  <si>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</si>
  <si>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</si>
  <si>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</si>
  <si>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</si>
  <si>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</si>
  <si>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</si>
  <si>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</si>
  <si>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</si>
  <si>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</si>
  <si>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</si>
  <si>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</si>
  <si>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</si>
  <si>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</si>
  <si>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</si>
  <si>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</si>
  <si>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</si>
  <si>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</si>
  <si>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</si>
  <si>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</si>
  <si>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</si>
  <si>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</si>
  <si>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</si>
  <si>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</si>
  <si>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</si>
  <si>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</si>
  <si>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</si>
  <si>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</si>
  <si>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</si>
  <si>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</si>
  <si>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</si>
  <si>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</si>
  <si>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</si>
  <si>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</si>
  <si>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</si>
  <si>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</si>
  <si>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</si>
  <si>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</si>
  <si>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</si>
  <si>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</si>
  <si>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</si>
  <si>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</si>
  <si>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</si>
  <si>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</si>
  <si>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</si>
  <si>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</si>
  <si>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</si>
  <si>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</si>
  <si>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</si>
  <si>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</si>
  <si>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</si>
  <si>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</si>
  <si>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</si>
  <si>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</si>
  <si>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</si>
  <si>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</si>
  <si>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</si>
  <si>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</si>
  <si>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</si>
  <si>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</si>
  <si>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</si>
  <si>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</si>
  <si>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</si>
  <si>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</si>
  <si>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</si>
  <si>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</si>
  <si>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</si>
  <si>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</si>
  <si>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</si>
  <si>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</si>
  <si>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</si>
  <si>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</si>
  <si>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</si>
  <si>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</si>
  <si>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</si>
  <si>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</si>
  <si>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</si>
  <si>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</si>
  <si>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</si>
  <si>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</si>
  <si>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</si>
  <si>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</si>
  <si>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</si>
  <si>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</si>
  <si>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</si>
  <si>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</si>
  <si>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</si>
  <si>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</si>
  <si>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</si>
  <si>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</si>
  <si>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</si>
  <si>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</si>
  <si>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</si>
  <si>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</si>
  <si>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</si>
  <si>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</si>
  <si>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</si>
  <si>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</si>
  <si>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</si>
  <si>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</si>
  <si>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</si>
  <si>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</si>
  <si>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</si>
  <si>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</si>
  <si>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</si>
  <si>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</si>
  <si>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</si>
  <si>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</si>
  <si>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</si>
  <si>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</si>
  <si>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</si>
  <si>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</si>
  <si>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</si>
  <si>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</si>
  <si>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</si>
  <si>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</si>
  <si>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</si>
  <si>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</si>
  <si>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</si>
  <si>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</si>
  <si>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</si>
  <si>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</si>
  <si>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</si>
  <si>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</si>
  <si>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</si>
  <si>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</si>
  <si>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</si>
  <si>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</si>
  <si>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</si>
  <si>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</si>
  <si>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</si>
  <si>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</si>
  <si>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</si>
  <si>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</si>
  <si>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</si>
  <si>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</si>
  <si>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</si>
  <si>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</si>
  <si>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</si>
  <si>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</si>
  <si>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</si>
  <si>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</si>
  <si>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</si>
  <si>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</si>
  <si>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</si>
  <si>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</si>
  <si>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</si>
  <si>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</si>
  <si>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</si>
  <si>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</si>
  <si>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</si>
  <si>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</si>
  <si>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</si>
  <si>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</si>
  <si>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</si>
  <si>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</si>
  <si>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</si>
  <si>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</si>
  <si>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</si>
  <si>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</si>
  <si>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</si>
  <si>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</si>
  <si>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</si>
  <si>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</si>
  <si>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</si>
  <si>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</si>
  <si>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</si>
  <si>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</si>
  <si>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</si>
  <si>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</si>
  <si>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</si>
  <si>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</si>
  <si>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</si>
  <si>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</si>
  <si>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</si>
  <si>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</si>
  <si>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</si>
  <si>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</si>
  <si>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</si>
  <si>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</si>
  <si>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</si>
  <si>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</si>
  <si>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</si>
  <si>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</si>
  <si>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</si>
  <si>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</si>
  <si>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</si>
  <si>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</si>
  <si>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</si>
  <si>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</si>
  <si>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</si>
  <si>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</si>
  <si>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</si>
  <si>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</si>
  <si>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</si>
  <si>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</si>
  <si>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</si>
  <si>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</si>
  <si>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</si>
  <si>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</si>
  <si>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</si>
  <si>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</si>
  <si>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</si>
  <si>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</si>
  <si>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</si>
  <si>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</si>
  <si>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</si>
  <si>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</si>
  <si>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</si>
  <si>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</si>
  <si>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</si>
  <si>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</si>
  <si>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</si>
  <si>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</si>
  <si>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</si>
  <si>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</si>
  <si>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</si>
  <si>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</si>
  <si>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</si>
  <si>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</si>
  <si>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</si>
  <si>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</si>
  <si>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</si>
  <si>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</si>
  <si>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</si>
  <si>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</si>
  <si>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</si>
  <si>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</si>
  <si>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</si>
  <si>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</si>
  <si>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</si>
  <si>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</si>
  <si>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</si>
  <si>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</si>
  <si>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</si>
  <si>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</si>
  <si>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</si>
  <si>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</si>
  <si>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</si>
  <si>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</si>
  <si>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</si>
  <si>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</si>
  <si>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</si>
  <si>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</si>
  <si>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</si>
  <si>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</si>
  <si>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</si>
  <si>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</si>
  <si>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</si>
  <si>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</si>
  <si>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</si>
  <si>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</si>
  <si>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</si>
  <si>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</si>
  <si>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</si>
  <si>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</si>
  <si>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</si>
  <si>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</si>
  <si>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</si>
  <si>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</si>
  <si>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</si>
  <si>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</si>
  <si>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</si>
  <si>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</si>
  <si>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</si>
  <si>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</si>
  <si>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</si>
  <si>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</si>
  <si>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</si>
  <si>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</si>
  <si>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</si>
  <si>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</si>
  <si>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</si>
  <si>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</si>
  <si>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</si>
  <si>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</si>
  <si>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</si>
  <si>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</si>
  <si>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</si>
  <si>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</si>
  <si>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</si>
  <si>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</si>
  <si>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</si>
  <si>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</si>
  <si>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</si>
  <si>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</si>
  <si>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</si>
  <si>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</si>
  <si>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</si>
  <si>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</si>
  <si>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</si>
  <si>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</si>
  <si>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</si>
  <si>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</si>
  <si>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</si>
  <si>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</si>
  <si>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</si>
  <si>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</si>
  <si>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</si>
  <si>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</si>
  <si>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</si>
  <si>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</si>
  <si>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</si>
  <si>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</si>
  <si>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</si>
  <si>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</si>
  <si>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</si>
  <si>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</si>
  <si>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</si>
  <si>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</si>
  <si>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</si>
  <si>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</si>
  <si>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</si>
  <si>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</si>
  <si>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</si>
  <si>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</si>
  <si>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</si>
  <si>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</si>
  <si>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</si>
  <si>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</si>
  <si>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</si>
  <si>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</si>
  <si>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</si>
  <si>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</si>
  <si>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</si>
  <si>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</si>
  <si>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</si>
  <si>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</si>
  <si>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</si>
  <si>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</si>
  <si>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</si>
  <si>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</si>
  <si>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</si>
  <si>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</si>
  <si>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</si>
  <si>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</si>
  <si>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</si>
  <si>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</si>
  <si>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</si>
  <si>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</si>
  <si>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</si>
  <si>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</si>
  <si>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</si>
  <si>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</si>
  <si>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</si>
  <si>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</si>
  <si>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</si>
  <si>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</si>
  <si>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</si>
  <si>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</si>
  <si>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</si>
  <si>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</si>
  <si>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</si>
  <si>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</si>
  <si>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</si>
  <si>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</si>
  <si>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</si>
  <si>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</si>
  <si>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</si>
  <si>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</si>
  <si>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</si>
  <si>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</si>
  <si>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</si>
  <si>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</si>
  <si>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</si>
  <si>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</si>
  <si>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</si>
  <si>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</si>
  <si>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</si>
  <si>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</si>
  <si>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</si>
  <si>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</si>
  <si>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</si>
  <si>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</si>
  <si>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</si>
  <si>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</si>
  <si>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</si>
  <si>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</si>
  <si>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</si>
  <si>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</si>
  <si>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</si>
  <si>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</si>
  <si>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</si>
  <si>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</si>
  <si>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</si>
  <si>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</si>
  <si>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</si>
  <si>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</si>
  <si>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</si>
  <si>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</si>
  <si>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</si>
  <si>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</si>
  <si>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</si>
  <si>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</si>
  <si>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</si>
  <si>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</si>
  <si>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</si>
  <si>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</si>
  <si>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</si>
  <si>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</si>
  <si>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</si>
  <si>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</si>
  <si>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</si>
  <si>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</si>
  <si>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</si>
  <si>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</si>
  <si>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</si>
  <si>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</si>
  <si>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</si>
  <si>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</si>
  <si>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</si>
  <si>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</si>
  <si>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</si>
  <si>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</si>
  <si>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</si>
  <si>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</si>
  <si>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</si>
  <si>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</si>
  <si>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</si>
  <si>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</si>
  <si>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</si>
  <si>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</si>
  <si>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</si>
  <si>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</si>
  <si>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</si>
  <si>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</si>
  <si>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</si>
  <si>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</si>
  <si>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</si>
  <si>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</si>
  <si>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</si>
  <si>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</si>
  <si>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</si>
  <si>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</si>
  <si>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</si>
  <si>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</si>
  <si>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</si>
  <si>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</si>
  <si>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</si>
  <si>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</si>
  <si>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</si>
  <si>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</si>
  <si>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</si>
  <si>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</si>
  <si>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</si>
  <si>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</si>
  <si>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</si>
  <si>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</si>
  <si>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</si>
  <si>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</si>
  <si>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</si>
  <si>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</si>
  <si>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</si>
  <si>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</si>
  <si>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</si>
  <si>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</si>
  <si>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</si>
  <si>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</si>
  <si>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</si>
  <si>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</si>
  <si>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</si>
  <si>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</si>
  <si>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</si>
  <si>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</si>
  <si>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</si>
  <si>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</si>
  <si>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</si>
  <si>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</si>
  <si>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</si>
  <si>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</si>
  <si>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</si>
  <si>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</si>
  <si>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</si>
  <si>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</si>
  <si>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</si>
  <si>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</si>
  <si>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</si>
  <si>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</si>
  <si>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</si>
  <si>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</si>
  <si>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</si>
  <si>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</si>
  <si>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</si>
  <si>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</si>
  <si>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</si>
  <si>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</si>
  <si>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</si>
  <si>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</si>
  <si>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</si>
  <si>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</si>
  <si>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</si>
  <si>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</si>
  <si>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</si>
  <si>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</si>
  <si>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</si>
  <si>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</si>
  <si>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</si>
  <si>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</si>
  <si>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</si>
  <si>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</si>
  <si>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</si>
  <si>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</si>
  <si>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</si>
  <si>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</si>
  <si>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</si>
  <si>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</si>
  <si>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</si>
  <si>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</si>
  <si>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</si>
  <si>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</si>
  <si>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</si>
  <si>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</si>
  <si>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</si>
  <si>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</si>
  <si>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</si>
  <si>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</si>
  <si>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</si>
  <si>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</si>
  <si>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</si>
  <si>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</si>
  <si>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</si>
  <si>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</si>
  <si>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</si>
  <si>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</si>
  <si>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</si>
  <si>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</si>
  <si>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</si>
  <si>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</si>
  <si>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</si>
  <si>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</si>
  <si>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</si>
  <si>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</si>
  <si>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</si>
  <si>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</si>
  <si>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</si>
  <si>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</si>
  <si>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</si>
  <si>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</si>
  <si>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</si>
  <si>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</si>
  <si>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</si>
  <si>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</si>
  <si>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</si>
  <si>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</si>
  <si>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</si>
  <si>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</si>
  <si>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</si>
  <si>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</si>
  <si>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</si>
  <si>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</si>
  <si>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</si>
  <si>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</si>
  <si>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</si>
  <si>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</si>
  <si>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</si>
  <si>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</si>
  <si>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</si>
  <si>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</si>
  <si>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</si>
  <si>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</si>
  <si>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</si>
  <si>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</si>
  <si>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</si>
  <si>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</si>
  <si>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</si>
  <si>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</si>
  <si>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</si>
  <si>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</si>
  <si>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</si>
  <si>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</si>
  <si>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</si>
  <si>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</si>
  <si>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</si>
  <si>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</si>
  <si>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</si>
  <si>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</si>
  <si>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</si>
  <si>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</si>
  <si>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</si>
  <si>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</si>
  <si>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</si>
  <si>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</si>
  <si>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</si>
  <si>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</si>
  <si>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</si>
  <si>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</si>
  <si>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</si>
  <si>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</si>
  <si>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</si>
  <si>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</si>
  <si>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</si>
  <si>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</si>
  <si>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</si>
  <si>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</si>
  <si>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</si>
  <si>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</si>
  <si>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</si>
  <si>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</si>
  <si>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</si>
  <si>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</si>
  <si>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</si>
  <si>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</si>
  <si>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</si>
  <si>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</si>
  <si>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</si>
  <si>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</si>
  <si>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</si>
  <si>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</si>
  <si>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</si>
  <si>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</si>
  <si>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</si>
  <si>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</si>
  <si>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</si>
  <si>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</si>
  <si>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</si>
  <si>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</si>
  <si>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</si>
  <si>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</si>
  <si>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</si>
  <si>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</si>
  <si>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</si>
  <si>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</si>
  <si>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</si>
  <si>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</si>
  <si>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</si>
  <si>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</si>
  <si>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</si>
  <si>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</si>
  <si>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</si>
  <si>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</si>
  <si>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</si>
  <si>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</si>
  <si>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</si>
  <si>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</si>
  <si>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</si>
  <si>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</si>
  <si>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</si>
  <si>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</si>
  <si>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</si>
  <si>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</si>
  <si>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</si>
  <si>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</si>
  <si>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</si>
  <si>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</si>
  <si>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</si>
  <si>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</si>
  <si>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</si>
  <si>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</si>
  <si>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</si>
  <si>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</si>
  <si>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</si>
  <si>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</si>
  <si>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</si>
  <si>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</si>
  <si>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</si>
  <si>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</si>
  <si>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</si>
  <si>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</si>
  <si>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</si>
  <si>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</si>
  <si>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</si>
  <si>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</si>
  <si>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</si>
  <si>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</si>
  <si>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</si>
  <si>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</si>
  <si>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</si>
  <si>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</si>
  <si>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</si>
  <si>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</si>
  <si>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</si>
  <si>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</si>
  <si>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</si>
  <si>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</si>
  <si>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</si>
  <si>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</si>
  <si>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</si>
  <si>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</si>
  <si>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</si>
  <si>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</si>
  <si>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</si>
  <si>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</si>
  <si>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</si>
  <si>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</si>
  <si>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</si>
  <si>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</si>
  <si>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</si>
  <si>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</si>
  <si>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</si>
  <si>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</si>
  <si>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</si>
  <si>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</si>
  <si>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</si>
  <si>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</si>
  <si>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</si>
  <si>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</si>
  <si>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</si>
  <si>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</si>
  <si>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</si>
  <si>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</si>
  <si>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</si>
  <si>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</si>
  <si>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</si>
  <si>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</si>
  <si>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</si>
  <si>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</si>
  <si>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</si>
  <si>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</si>
  <si>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</si>
  <si>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</si>
  <si>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</si>
  <si>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</si>
  <si>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</si>
  <si>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</si>
  <si>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</si>
  <si>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</si>
  <si>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</si>
  <si>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</si>
  <si>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</si>
  <si>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</si>
  <si>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</si>
  <si>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</si>
  <si>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</si>
  <si>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</si>
  <si>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</si>
  <si>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</si>
  <si>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</si>
  <si>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</si>
  <si>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</si>
  <si>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</si>
  <si>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</si>
  <si>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</si>
  <si>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</si>
  <si>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</si>
  <si>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</si>
  <si>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</si>
  <si>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</si>
  <si>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</si>
  <si>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</si>
  <si>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</si>
  <si>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</si>
  <si>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</si>
  <si>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</si>
  <si>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</si>
  <si>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</si>
  <si>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</si>
  <si>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</si>
  <si>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</si>
  <si>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</si>
  <si>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</si>
  <si>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</si>
  <si>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</si>
  <si>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</si>
  <si>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</si>
  <si>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</si>
  <si>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</si>
  <si>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</si>
  <si>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</si>
  <si>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</si>
  <si>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</si>
  <si>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</si>
  <si>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</si>
  <si>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</si>
  <si>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</si>
  <si>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</si>
  <si>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</si>
  <si>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</si>
  <si>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</si>
  <si>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</si>
  <si>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</si>
  <si>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</si>
  <si>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</si>
  <si>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</si>
  <si>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</si>
  <si>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</si>
  <si>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</si>
  <si>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</si>
  <si>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</si>
  <si>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</si>
  <si>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</si>
  <si>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</si>
  <si>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</si>
  <si>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</si>
  <si>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</si>
  <si>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</si>
  <si>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</si>
  <si>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</si>
  <si>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</si>
  <si>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</si>
  <si>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</si>
  <si>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</si>
  <si>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</si>
  <si>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</si>
  <si>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</si>
  <si>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</si>
  <si>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</si>
  <si>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</si>
  <si>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</si>
  <si>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</si>
  <si>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</si>
  <si>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</si>
  <si>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</si>
  <si>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</si>
  <si>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</si>
  <si>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</si>
  <si>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</si>
  <si>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</si>
  <si>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</si>
  <si>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</si>
  <si>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</si>
  <si>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</si>
  <si>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</si>
  <si>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</si>
  <si>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</si>
  <si>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</si>
  <si>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</si>
  <si>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</si>
  <si>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</si>
  <si>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</si>
  <si>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</si>
  <si>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</si>
  <si>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</si>
  <si>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</si>
  <si>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</si>
  <si>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</si>
  <si>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</si>
  <si>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</si>
  <si>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</si>
  <si>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</si>
  <si>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</si>
  <si>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</si>
  <si>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</si>
  <si>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</si>
  <si>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</si>
  <si>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</si>
  <si>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</si>
  <si>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</si>
  <si>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</si>
  <si>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</si>
  <si>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</si>
  <si>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</si>
  <si>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</si>
  <si>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</si>
  <si>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</si>
  <si>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</si>
  <si>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</si>
  <si>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</si>
  <si>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</si>
  <si>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</si>
  <si>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</si>
  <si>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</si>
  <si>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</si>
  <si>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</si>
  <si>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</si>
  <si>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</si>
  <si>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</si>
  <si>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</si>
  <si>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</si>
  <si>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</si>
  <si>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</si>
  <si>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</si>
  <si>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</si>
  <si>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</si>
  <si>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</si>
  <si>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</si>
  <si>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</si>
  <si>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</si>
  <si>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</si>
  <si>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</si>
  <si>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</si>
  <si>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</si>
  <si>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</si>
  <si>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</si>
  <si>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</si>
  <si>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</si>
  <si>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</si>
  <si>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</si>
  <si>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</si>
  <si>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</si>
  <si>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</si>
  <si>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</si>
  <si>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</si>
  <si>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</si>
  <si>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</si>
  <si>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</si>
  <si>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</si>
  <si>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</si>
  <si>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</si>
  <si>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</si>
  <si>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</si>
  <si>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</si>
  <si>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</si>
  <si>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</si>
  <si>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</si>
  <si>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</si>
  <si>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</si>
  <si>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</si>
  <si>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</si>
  <si>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</si>
  <si>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</si>
  <si>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</si>
  <si>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</si>
  <si>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</si>
  <si>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</si>
  <si>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</si>
  <si>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</si>
  <si>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</si>
  <si>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</si>
  <si>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</si>
  <si>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</si>
  <si>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</si>
  <si>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</si>
  <si>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</si>
  <si>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</si>
  <si>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</si>
  <si>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</si>
  <si>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</si>
  <si>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</si>
  <si>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</si>
  <si>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</si>
  <si>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</si>
  <si>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</si>
  <si>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</si>
  <si>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</si>
  <si>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</si>
  <si>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</si>
  <si>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</si>
  <si>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</si>
  <si>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</si>
  <si>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</si>
  <si>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</si>
  <si>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</si>
  <si>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</si>
  <si>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</si>
  <si>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</si>
  <si>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</si>
  <si>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</si>
  <si>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</si>
  <si>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</si>
  <si>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</si>
  <si>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</si>
  <si>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</si>
  <si>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</si>
  <si>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</si>
  <si>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</si>
  <si>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</si>
  <si>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</si>
  <si>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</si>
  <si>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</si>
  <si>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</si>
  <si>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</si>
  <si>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</si>
  <si>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</si>
  <si>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</si>
  <si>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</si>
  <si>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</si>
  <si>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</si>
  <si>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</si>
  <si>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</si>
  <si>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</si>
  <si>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</si>
  <si>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</si>
  <si>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</si>
  <si>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</si>
  <si>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</si>
  <si>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</si>
  <si>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</si>
  <si>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</si>
  <si>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</si>
  <si>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</si>
  <si>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</si>
  <si>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</si>
  <si>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</si>
  <si>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</si>
  <si>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</si>
  <si>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</si>
  <si>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</si>
  <si>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</si>
  <si>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</si>
  <si>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</si>
  <si>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</si>
  <si>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</si>
  <si>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</si>
  <si>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</si>
  <si>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</si>
  <si>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</si>
  <si>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</si>
  <si>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</si>
  <si>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</si>
  <si>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</si>
  <si>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</si>
  <si>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</si>
  <si>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</si>
  <si>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</si>
  <si>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</si>
  <si>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</si>
  <si>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</si>
  <si>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</si>
  <si>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</si>
  <si>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</si>
  <si>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</si>
  <si>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</si>
  <si>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</si>
  <si>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</si>
  <si>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</si>
  <si>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</si>
  <si>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</si>
  <si>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</si>
  <si>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</si>
  <si>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</si>
  <si>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</si>
  <si>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</si>
  <si>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</si>
  <si>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</si>
  <si>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</si>
  <si>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</si>
  <si>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</si>
  <si>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</si>
  <si>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</si>
  <si>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</si>
  <si>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</si>
  <si>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</si>
  <si>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</si>
  <si>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</si>
  <si>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</si>
  <si>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</si>
  <si>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</si>
  <si>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</si>
  <si>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</si>
  <si>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</si>
  <si>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</si>
  <si>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</si>
  <si>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</si>
  <si>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</si>
  <si>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</si>
  <si>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</si>
  <si>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</si>
  <si>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</si>
  <si>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</si>
  <si>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</si>
  <si>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</si>
  <si>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</si>
  <si>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</si>
  <si>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</si>
  <si>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</si>
  <si>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</si>
  <si>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</si>
  <si>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</si>
  <si>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</si>
  <si>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</si>
  <si>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</si>
  <si>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</si>
  <si>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</si>
  <si>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</si>
  <si>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</si>
  <si>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</si>
  <si>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</si>
  <si>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</si>
  <si>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</si>
  <si>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</si>
  <si>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</si>
  <si>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</si>
  <si>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</si>
  <si>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</si>
  <si>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</si>
  <si>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</si>
  <si>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</si>
  <si>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</si>
  <si>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</si>
  <si>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</si>
  <si>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</si>
  <si>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</si>
  <si>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</si>
  <si>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</si>
  <si>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</si>
  <si>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</si>
  <si>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</si>
  <si>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</si>
  <si>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</si>
  <si>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</si>
  <si>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</si>
  <si>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</si>
  <si>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</si>
  <si>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</si>
  <si>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</si>
  <si>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</si>
  <si>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</si>
  <si>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</si>
  <si>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</si>
  <si>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</si>
  <si>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</si>
  <si>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</si>
  <si>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</si>
  <si>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</si>
  <si>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</si>
  <si>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</si>
  <si>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</si>
  <si>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</si>
  <si>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</si>
  <si>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</si>
  <si>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</si>
  <si>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</si>
  <si>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</si>
  <si>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</si>
  <si>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</si>
  <si>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</si>
  <si>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</si>
  <si>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</si>
  <si>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</si>
  <si>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</si>
  <si>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</si>
  <si>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</si>
  <si>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</si>
  <si>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</si>
  <si>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</si>
  <si>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</si>
  <si>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</si>
  <si>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</si>
  <si>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</si>
  <si>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</si>
  <si>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</si>
  <si>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</si>
  <si>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</si>
  <si>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</si>
  <si>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</si>
  <si>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</si>
  <si>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</si>
  <si>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</si>
  <si>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</si>
  <si>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</si>
  <si>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</si>
  <si>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</si>
  <si>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</si>
  <si>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</si>
  <si>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</si>
  <si>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</si>
  <si>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</si>
  <si>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</si>
  <si>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</si>
  <si>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</si>
  <si>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</si>
  <si>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</si>
  <si>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</si>
  <si>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</si>
  <si>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</si>
  <si>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</si>
  <si>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</si>
  <si>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</si>
  <si>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</si>
  <si>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</si>
  <si>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</si>
  <si>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</si>
  <si>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</si>
  <si>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</si>
  <si>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</si>
  <si>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</si>
  <si>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</si>
  <si>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</si>
  <si>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</si>
  <si>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</si>
  <si>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</si>
  <si>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</si>
  <si>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</si>
  <si>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</si>
  <si>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</si>
  <si>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</si>
  <si>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</si>
  <si>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</si>
  <si>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</si>
  <si>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</si>
  <si>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</si>
  <si>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</si>
  <si>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</si>
  <si>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</si>
  <si>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</si>
  <si>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</si>
  <si>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</si>
  <si>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</si>
  <si>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</si>
  <si>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</si>
  <si>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</si>
  <si>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</si>
  <si>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</si>
  <si>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</si>
  <si>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</si>
  <si>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</si>
  <si>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</si>
  <si>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</si>
  <si>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</si>
  <si>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</si>
  <si>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</si>
  <si>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</si>
  <si>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</si>
  <si>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</si>
  <si>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</si>
  <si>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</si>
  <si>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</si>
  <si>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</si>
  <si>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</si>
  <si>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</si>
  <si>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</si>
  <si>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</si>
  <si>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</si>
  <si>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</si>
  <si>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</si>
  <si>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</si>
  <si>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</si>
  <si>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</si>
  <si>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</si>
  <si>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</si>
  <si>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</si>
  <si>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</si>
  <si>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</si>
  <si>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</si>
  <si>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</si>
  <si>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</si>
  <si>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</si>
  <si>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</si>
  <si>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</si>
  <si>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</si>
  <si>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</si>
  <si>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</si>
  <si>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</si>
  <si>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</si>
  <si>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</si>
  <si>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</si>
  <si>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</si>
  <si>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</si>
  <si>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</si>
  <si>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</si>
  <si>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</si>
  <si>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</si>
  <si>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</si>
  <si>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</si>
  <si>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</si>
  <si>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</si>
  <si>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</si>
  <si>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</si>
  <si>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</si>
  <si>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</si>
  <si>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</si>
  <si>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</si>
  <si>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</si>
  <si>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</si>
  <si>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</si>
  <si>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</si>
  <si>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</si>
  <si>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</si>
  <si>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</si>
  <si>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</si>
  <si>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</si>
  <si>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</si>
  <si>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</si>
  <si>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</si>
  <si>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</si>
  <si>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</si>
  <si>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</si>
  <si>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</si>
  <si>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</si>
  <si>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</si>
  <si>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</si>
  <si>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</si>
  <si>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</si>
  <si>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</si>
  <si>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</si>
  <si>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</si>
  <si>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</si>
  <si>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</si>
  <si>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</si>
  <si>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</si>
  <si>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</si>
  <si>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</si>
  <si>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</si>
  <si>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</si>
  <si>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</si>
  <si>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</si>
  <si>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</si>
  <si>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</si>
  <si>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</si>
  <si>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</si>
  <si>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</si>
  <si>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</si>
  <si>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</si>
  <si>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</si>
  <si>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</si>
  <si>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</si>
  <si>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</si>
  <si>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</si>
  <si>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</si>
  <si>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</si>
  <si>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</si>
  <si>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</si>
  <si>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</si>
  <si>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</si>
  <si>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</si>
  <si>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</si>
  <si>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</si>
  <si>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</si>
  <si>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</si>
  <si>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</si>
  <si>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</si>
  <si>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</si>
  <si>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</si>
  <si>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</si>
  <si>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</si>
  <si>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</si>
  <si>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</si>
  <si>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</si>
  <si>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</si>
  <si>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</si>
  <si>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</si>
  <si>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</si>
  <si>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</si>
  <si>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</si>
  <si>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</si>
  <si>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</si>
  <si>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</si>
  <si>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</si>
  <si>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</si>
  <si>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</si>
  <si>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</si>
  <si>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</si>
  <si>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</si>
  <si>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</si>
  <si>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</si>
  <si>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</si>
  <si>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</si>
  <si>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</si>
  <si>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</si>
  <si>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</si>
  <si>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</si>
  <si>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</si>
  <si>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</si>
  <si>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</si>
  <si>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</si>
  <si>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</si>
  <si>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</si>
  <si>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</si>
  <si>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</si>
  <si>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</si>
  <si>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</si>
  <si>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</si>
  <si>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</si>
  <si>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</si>
  <si>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</si>
  <si>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</si>
  <si>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</si>
  <si>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</si>
  <si>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</si>
  <si>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</si>
  <si>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</si>
  <si>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</si>
  <si>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</si>
  <si>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</si>
  <si>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</si>
  <si>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</si>
  <si>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</si>
  <si>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</si>
  <si>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</si>
  <si>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</si>
  <si>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</si>
  <si>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</si>
  <si>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</si>
  <si>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</si>
  <si>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</si>
  <si>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</si>
  <si>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</si>
  <si>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</si>
  <si>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</si>
  <si>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</si>
  <si>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</si>
  <si>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</si>
  <si>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</si>
  <si>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</si>
  <si>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</si>
  <si>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</si>
  <si>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</si>
  <si>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</si>
  <si>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</si>
  <si>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</si>
  <si>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</si>
  <si>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</si>
  <si>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</si>
  <si>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</si>
  <si>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</si>
  <si>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</si>
  <si>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</si>
  <si>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</si>
  <si>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</si>
  <si>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</si>
  <si>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</si>
  <si>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</si>
  <si>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</si>
  <si>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</si>
  <si>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</si>
  <si>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</si>
  <si>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</si>
  <si>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</si>
  <si>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</si>
  <si>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</si>
  <si>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</si>
  <si>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</si>
  <si>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</si>
  <si>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</si>
  <si>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</si>
  <si>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</si>
  <si>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</si>
  <si>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</si>
  <si>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</si>
  <si>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</si>
  <si>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</si>
  <si>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</si>
  <si>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</si>
  <si>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</si>
  <si>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</si>
  <si>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</si>
  <si>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</si>
  <si>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</si>
  <si>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</si>
  <si>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</si>
  <si>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</si>
  <si>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</si>
  <si>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</si>
  <si>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</si>
  <si>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</si>
  <si>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</si>
  <si>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</si>
  <si>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</si>
  <si>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</si>
  <si>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</si>
  <si>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</si>
  <si>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</si>
  <si>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</si>
  <si>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</si>
  <si>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</si>
  <si>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</si>
  <si>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</si>
  <si>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</si>
  <si>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</si>
  <si>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</si>
  <si>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</si>
  <si>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</si>
  <si>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</si>
  <si>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</si>
  <si>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</si>
  <si>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</si>
  <si>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</si>
  <si>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</si>
  <si>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</si>
  <si>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</si>
  <si>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</si>
  <si>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</si>
  <si>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</si>
  <si>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</si>
  <si>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</si>
  <si>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</si>
  <si>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</si>
  <si>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</si>
  <si>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</si>
  <si>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</si>
  <si>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</si>
  <si>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</si>
  <si>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</si>
  <si>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</si>
  <si>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</si>
  <si>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</si>
  <si>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</si>
  <si>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</si>
  <si>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</si>
  <si>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</si>
  <si>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</si>
  <si>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</si>
  <si>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</si>
  <si>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</si>
  <si>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</si>
  <si>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</si>
  <si>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</si>
  <si>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</si>
  <si>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</si>
  <si>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</si>
  <si>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</si>
  <si>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</si>
  <si>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</si>
  <si>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</si>
  <si>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</si>
  <si>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</si>
  <si>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</si>
  <si>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</si>
  <si>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</si>
  <si>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</si>
  <si>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</si>
  <si>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</si>
  <si>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</si>
  <si>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</si>
  <si>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</si>
  <si>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</si>
  <si>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</si>
  <si>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</si>
  <si>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</si>
  <si>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</si>
  <si>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</si>
  <si>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</si>
  <si>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</si>
  <si>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</si>
  <si>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</si>
  <si>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</si>
  <si>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</si>
  <si>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</si>
  <si>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</si>
  <si>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</si>
  <si>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</si>
  <si>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</si>
  <si>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</si>
  <si>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</si>
  <si>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</si>
  <si>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</si>
  <si>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</si>
  <si>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</si>
  <si>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</si>
  <si>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</si>
  <si>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</si>
  <si>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</si>
  <si>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</si>
  <si>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</si>
  <si>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</si>
  <si>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</si>
  <si>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</si>
  <si>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</si>
  <si>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</si>
  <si>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</si>
  <si>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</si>
  <si>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</si>
  <si>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</si>
  <si>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</si>
  <si>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</si>
  <si>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</si>
  <si>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</si>
  <si>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</si>
  <si>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</si>
  <si>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</si>
  <si>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</si>
  <si>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</si>
  <si>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</si>
  <si>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</si>
  <si>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</si>
  <si>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</si>
  <si>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</si>
  <si>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</si>
  <si>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</si>
  <si>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</si>
  <si>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</si>
  <si>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</si>
  <si>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</si>
  <si>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</si>
  <si>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</si>
  <si>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</si>
  <si>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</si>
  <si>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</si>
  <si>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</si>
  <si>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</si>
  <si>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</si>
  <si>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</si>
  <si>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</si>
  <si>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</si>
  <si>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</si>
  <si>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</si>
  <si>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</si>
  <si>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</si>
  <si>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</si>
  <si>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</si>
  <si>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</si>
  <si>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</si>
  <si>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</si>
  <si>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</si>
  <si>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</si>
  <si>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</si>
  <si>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</si>
  <si>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</si>
  <si>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</si>
  <si>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</si>
  <si>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</si>
  <si>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</si>
  <si>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</si>
  <si>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</si>
  <si>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</si>
  <si>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</si>
  <si>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</si>
  <si>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</si>
  <si>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</si>
  <si>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</si>
  <si>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</si>
  <si>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</si>
  <si>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</si>
  <si>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</si>
  <si>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</si>
  <si>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</si>
  <si>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</si>
  <si>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</si>
  <si>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</si>
  <si>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</si>
  <si>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</si>
  <si>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</si>
  <si>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</si>
  <si>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</si>
  <si>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</si>
  <si>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</si>
  <si>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</si>
  <si>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</si>
  <si>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</si>
  <si>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</si>
  <si>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</si>
  <si>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</si>
  <si>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</si>
  <si>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</si>
  <si>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</si>
  <si>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</si>
  <si>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</si>
  <si>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</si>
  <si>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</si>
  <si>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</si>
  <si>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</si>
  <si>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</si>
  <si>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</si>
  <si>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</si>
  <si>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</si>
  <si>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</si>
  <si>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</si>
  <si>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</si>
  <si>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</si>
  <si>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</si>
  <si>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</si>
  <si>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</si>
  <si>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</si>
  <si>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</si>
  <si>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</si>
  <si>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</si>
  <si>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</si>
  <si>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</si>
  <si>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</si>
  <si>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</si>
  <si>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</si>
  <si>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</si>
  <si>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</si>
  <si>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</si>
  <si>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</si>
  <si>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</si>
  <si>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</si>
  <si>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</si>
  <si>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</si>
  <si>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</si>
  <si>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</si>
  <si>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</si>
  <si>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</si>
  <si>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</si>
  <si>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</si>
  <si>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</si>
  <si>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</si>
  <si>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</si>
  <si>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</si>
  <si>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</si>
  <si>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</si>
  <si>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</si>
  <si>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</si>
  <si>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</si>
  <si>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</si>
  <si>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</si>
  <si>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</si>
  <si>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</si>
  <si>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</si>
  <si>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</si>
  <si>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</si>
  <si>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</si>
  <si>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</si>
  <si>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</si>
  <si>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</si>
  <si>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</si>
  <si>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</si>
  <si>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</si>
  <si>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</si>
  <si>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</si>
  <si>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</si>
  <si>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</si>
  <si>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</si>
  <si>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</si>
  <si>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</si>
  <si>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</si>
  <si>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</si>
  <si>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</si>
  <si>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</si>
  <si>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</si>
  <si>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</si>
  <si>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</si>
  <si>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</si>
  <si>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</si>
  <si>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</si>
  <si>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</si>
  <si>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</si>
  <si>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</si>
  <si>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</si>
  <si>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</si>
  <si>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</si>
  <si>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</si>
  <si>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</si>
  <si>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</si>
  <si>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</si>
  <si>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</si>
  <si>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</si>
  <si>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</si>
  <si>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</si>
  <si>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</si>
  <si>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</si>
  <si>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</si>
  <si>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</si>
  <si>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</si>
  <si>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</si>
  <si>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</si>
  <si>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</si>
  <si>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</si>
  <si>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</si>
  <si>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</si>
  <si>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</si>
  <si>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</si>
  <si>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</si>
  <si>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</si>
  <si>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</si>
  <si>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</si>
  <si>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</si>
  <si>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</si>
  <si>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</si>
  <si>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</si>
  <si>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</si>
  <si>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</si>
  <si>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</si>
  <si>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</si>
  <si>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</si>
  <si>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</si>
  <si>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</si>
  <si>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</si>
  <si>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</si>
  <si>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</si>
  <si>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</si>
  <si>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</si>
  <si>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</si>
  <si>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</si>
  <si>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</si>
  <si>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</si>
  <si>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</si>
  <si>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</si>
  <si>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</si>
  <si>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</si>
  <si>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</si>
  <si>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</si>
  <si>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</si>
  <si>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</si>
  <si>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</si>
  <si>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</si>
  <si>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</si>
  <si>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</si>
  <si>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</si>
  <si>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</si>
  <si>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</si>
  <si>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</si>
  <si>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</si>
  <si>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</si>
  <si>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</si>
  <si>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</si>
  <si>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</si>
  <si>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</si>
  <si>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</si>
  <si>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</si>
  <si>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</si>
  <si>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</si>
  <si>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</si>
  <si>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</si>
  <si>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</si>
  <si>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</si>
  <si>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</si>
  <si>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</si>
  <si>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</si>
  <si>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</si>
  <si>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</si>
  <si>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</si>
  <si>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</si>
  <si>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</si>
  <si>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</si>
  <si>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</si>
  <si>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</si>
  <si>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</si>
  <si>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</si>
  <si>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</si>
  <si>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</si>
  <si>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</si>
  <si>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</si>
  <si>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</si>
  <si>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</si>
  <si>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</si>
  <si>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</si>
  <si>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</si>
  <si>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</si>
  <si>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</si>
  <si>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</si>
  <si>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</si>
  <si>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</si>
  <si>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</si>
  <si>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</si>
  <si>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</si>
  <si>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</si>
  <si>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</si>
  <si>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</si>
  <si>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</si>
  <si>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</si>
  <si>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</si>
  <si>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</si>
  <si>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</si>
  <si>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</si>
  <si>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</si>
  <si>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</si>
  <si>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</si>
  <si>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</si>
  <si>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</si>
  <si>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</si>
  <si>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</si>
  <si>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</si>
  <si>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</si>
  <si>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</si>
  <si>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</si>
  <si>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</si>
  <si>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</si>
  <si>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</si>
  <si>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</si>
  <si>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</si>
  <si>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</si>
  <si>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</si>
  <si>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</si>
  <si>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</si>
  <si>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</si>
  <si>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</si>
  <si>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</si>
  <si>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</si>
  <si>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</si>
  <si>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</si>
  <si>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</si>
  <si>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</si>
  <si>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</si>
  <si>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</si>
  <si>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</si>
  <si>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</si>
  <si>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</si>
  <si>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</si>
  <si>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</si>
  <si>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</si>
  <si>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</si>
  <si>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</si>
  <si>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</si>
  <si>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</si>
  <si>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</si>
  <si>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</si>
  <si>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</si>
  <si>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</si>
  <si>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</si>
  <si>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</si>
  <si>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</si>
  <si>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</si>
  <si>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</si>
  <si>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</si>
  <si>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</si>
  <si>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</si>
  <si>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</si>
  <si>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</si>
  <si>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</si>
  <si>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</si>
  <si>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</si>
  <si>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</si>
  <si>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</si>
  <si>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</si>
  <si>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</si>
  <si>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</si>
  <si>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</si>
  <si>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</si>
  <si>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</si>
  <si>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</si>
  <si>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</si>
  <si>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</si>
  <si>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</si>
  <si>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</si>
  <si>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</si>
  <si>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</si>
  <si>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</si>
  <si>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</si>
  <si>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</si>
  <si>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</si>
  <si>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</si>
  <si>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</si>
  <si>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</si>
  <si>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</si>
  <si>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</si>
  <si>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</si>
  <si>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</si>
  <si>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</si>
  <si>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</si>
  <si>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</si>
  <si>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</si>
  <si>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</si>
  <si>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</si>
  <si>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</si>
  <si>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</si>
  <si>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</si>
  <si>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</si>
  <si>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</si>
  <si>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</si>
  <si>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</si>
  <si>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</si>
  <si>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</si>
  <si>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</si>
  <si>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</si>
  <si>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</si>
  <si>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</si>
  <si>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</si>
  <si>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</si>
  <si>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</si>
  <si>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</si>
  <si>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</si>
  <si>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</si>
  <si>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</si>
  <si>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</si>
  <si>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</si>
  <si>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</si>
  <si>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</si>
  <si>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</si>
  <si>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</si>
  <si>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</si>
  <si>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</si>
  <si>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</si>
  <si>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</si>
  <si>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</si>
  <si>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</si>
  <si>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</si>
  <si>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</si>
  <si>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</si>
  <si>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</si>
  <si>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</si>
  <si>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</si>
  <si>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</si>
  <si>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</si>
  <si>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</si>
  <si>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</si>
  <si>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</si>
  <si>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</si>
  <si>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</si>
  <si>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</si>
  <si>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</si>
  <si>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</si>
  <si>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</si>
  <si>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</si>
  <si>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</si>
  <si>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</si>
  <si>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</si>
  <si>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</si>
  <si>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</si>
  <si>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</si>
  <si>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</si>
  <si>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</si>
  <si>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</si>
  <si>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</si>
  <si>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</si>
  <si>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</si>
  <si>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</si>
  <si>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</si>
  <si>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</si>
  <si>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</si>
  <si>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</si>
  <si>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</si>
  <si>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</si>
  <si>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</si>
  <si>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</si>
  <si>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</si>
  <si>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</si>
  <si>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</si>
  <si>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</si>
  <si>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</si>
  <si>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</si>
  <si>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</si>
  <si>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</si>
  <si>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</si>
  <si>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</si>
  <si>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</si>
  <si>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</si>
  <si>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</si>
  <si>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</si>
  <si>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</si>
  <si>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</si>
  <si>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</si>
  <si>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</si>
  <si>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</si>
  <si>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</si>
  <si>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</si>
  <si>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</si>
  <si>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</si>
  <si>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</si>
  <si>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</si>
  <si>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</si>
  <si>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</si>
  <si>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</si>
  <si>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</si>
  <si>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</si>
  <si>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</si>
  <si>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</si>
  <si>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</si>
  <si>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</si>
  <si>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</si>
  <si>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</si>
  <si>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</si>
  <si>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</si>
  <si>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</si>
  <si>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</si>
  <si>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</si>
  <si>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</si>
  <si>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</si>
  <si>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</si>
  <si>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</si>
  <si>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</si>
  <si>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</si>
  <si>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</si>
  <si>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</si>
  <si>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</si>
  <si>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</si>
  <si>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</si>
  <si>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</si>
  <si>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</si>
  <si>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</si>
  <si>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</si>
  <si>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</si>
  <si>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</si>
  <si>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</si>
  <si>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</si>
  <si>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</si>
  <si>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</si>
  <si>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</si>
  <si>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</si>
  <si>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</si>
  <si>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</si>
  <si>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</si>
  <si>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</si>
  <si>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</si>
  <si>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</si>
  <si>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</si>
  <si>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</si>
  <si>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</si>
  <si>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</si>
  <si>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</si>
  <si>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</si>
  <si>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</si>
  <si>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</si>
  <si>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</si>
  <si>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</si>
  <si>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</si>
  <si>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</si>
  <si>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</si>
  <si>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</si>
  <si>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</si>
  <si>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</si>
  <si>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</si>
  <si>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</si>
  <si>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</si>
  <si>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</si>
  <si>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</si>
  <si>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</si>
  <si>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</si>
  <si>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</si>
  <si>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</si>
  <si>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</si>
  <si>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</si>
  <si>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</si>
  <si>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</si>
  <si>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</si>
  <si>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</si>
  <si>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</si>
  <si>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</si>
  <si>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</si>
  <si>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</si>
  <si>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</si>
  <si>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</si>
  <si>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</si>
  <si>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</si>
  <si>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</si>
  <si>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</si>
  <si>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</si>
  <si>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</si>
  <si>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</si>
  <si>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</si>
  <si>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</si>
  <si>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</si>
  <si>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</si>
  <si>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</si>
  <si>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</si>
  <si>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</si>
  <si>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</si>
  <si>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</si>
  <si>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</si>
  <si>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</si>
  <si>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</si>
  <si>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</si>
  <si>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</si>
  <si>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</si>
  <si>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</si>
  <si>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</si>
  <si>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</si>
  <si>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</si>
  <si>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</si>
  <si>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</si>
  <si>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</si>
  <si>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</si>
  <si>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</si>
  <si>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</si>
  <si>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</si>
  <si>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</si>
  <si>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</si>
  <si>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</si>
  <si>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</si>
  <si>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</si>
  <si>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</si>
  <si>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</si>
  <si>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</si>
  <si>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</si>
  <si>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</si>
  <si>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</si>
  <si>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</si>
  <si>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</si>
  <si>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</si>
  <si>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</si>
  <si>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</si>
  <si>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</si>
  <si>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</si>
  <si>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</si>
  <si>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</si>
  <si>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</si>
  <si>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</si>
  <si>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</si>
  <si>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</si>
  <si>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</si>
  <si>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</si>
  <si>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</si>
  <si>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</si>
  <si>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</si>
  <si>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</si>
  <si>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</si>
  <si>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</si>
  <si>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</si>
  <si>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</si>
  <si>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</si>
  <si>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</si>
  <si>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</si>
  <si>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</si>
  <si>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</si>
  <si>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</si>
  <si>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</si>
  <si>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</si>
  <si>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</si>
  <si>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</si>
  <si>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</si>
  <si>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</si>
  <si>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</si>
  <si>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</si>
  <si>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</si>
  <si>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</si>
  <si>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</si>
  <si>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</si>
  <si>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</si>
  <si>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</si>
  <si>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</si>
  <si>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</si>
  <si>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</si>
  <si>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</si>
  <si>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</si>
  <si>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</si>
  <si>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</si>
  <si>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</si>
  <si>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</si>
  <si>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</si>
  <si>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</si>
  <si>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</si>
  <si>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</si>
  <si>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</si>
  <si>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</si>
  <si>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</si>
  <si>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</si>
  <si>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</si>
  <si>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</si>
  <si>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</si>
  <si>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</si>
  <si>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</si>
  <si>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</si>
  <si>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</si>
  <si>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</si>
  <si>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</si>
  <si>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</si>
  <si>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</si>
  <si>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</si>
  <si>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</si>
  <si>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</si>
  <si>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</si>
  <si>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</si>
  <si>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</si>
  <si>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</si>
  <si>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</si>
  <si>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</si>
  <si>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</si>
  <si>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</si>
  <si>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</si>
  <si>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</si>
  <si>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</si>
  <si>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</si>
  <si>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</si>
  <si>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</si>
  <si>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</si>
  <si>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</si>
  <si>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</si>
  <si>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</si>
  <si>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</si>
  <si>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</si>
  <si>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</si>
  <si>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</si>
  <si>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</si>
  <si>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</si>
  <si>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</si>
  <si>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</si>
  <si>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</si>
  <si>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</si>
  <si>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</si>
  <si>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</si>
  <si>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</si>
  <si>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</si>
  <si>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</si>
  <si>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</si>
  <si>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</si>
  <si>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</si>
  <si>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</si>
  <si>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</si>
  <si>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</si>
  <si>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</si>
  <si>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</si>
  <si>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</si>
  <si>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</si>
  <si>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</si>
  <si>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</si>
  <si>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</si>
  <si>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</si>
  <si>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</si>
  <si>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</si>
  <si>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</si>
  <si>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</si>
  <si>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</si>
  <si>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</si>
  <si>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</si>
  <si>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</si>
  <si>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</si>
  <si>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</si>
  <si>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</si>
  <si>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</si>
  <si>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</si>
  <si>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</si>
  <si>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</si>
  <si>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</si>
  <si>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</si>
  <si>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</si>
  <si>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</si>
  <si>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</si>
  <si>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</si>
  <si>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</si>
  <si>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</si>
  <si>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</si>
  <si>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</si>
  <si>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</si>
  <si>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</si>
  <si>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</si>
  <si>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</si>
  <si>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</si>
  <si>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</si>
  <si>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</si>
  <si>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</si>
  <si>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</si>
  <si>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</si>
  <si>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</si>
  <si>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</si>
  <si>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</si>
  <si>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</si>
  <si>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</si>
  <si>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</si>
  <si>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</si>
  <si>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</si>
  <si>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</si>
  <si>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</si>
  <si>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</si>
  <si>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</si>
  <si>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</si>
  <si>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</si>
  <si>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</si>
  <si>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</si>
  <si>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</si>
  <si>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</si>
  <si>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</si>
  <si>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</si>
  <si>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</si>
  <si>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</si>
  <si>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</si>
  <si>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</si>
  <si>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</si>
  <si>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</si>
  <si>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</si>
  <si>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</si>
  <si>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</si>
  <si>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</si>
  <si>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</si>
  <si>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</si>
  <si>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</si>
  <si>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</si>
  <si>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</si>
  <si>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</si>
  <si>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</si>
  <si>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</si>
  <si>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</si>
  <si>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</si>
  <si>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</si>
  <si>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</si>
  <si>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</si>
  <si>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</si>
  <si>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</si>
  <si>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</si>
  <si>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</si>
  <si>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</si>
  <si>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</si>
  <si>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</si>
  <si>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</si>
  <si>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</si>
  <si>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</si>
  <si>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</si>
  <si>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</si>
  <si>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</si>
  <si>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</si>
  <si>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</si>
  <si>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</si>
  <si>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</si>
  <si>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</si>
  <si>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</si>
  <si>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</si>
  <si>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</si>
  <si>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</si>
  <si>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</si>
  <si>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</si>
  <si>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</si>
  <si>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</si>
  <si>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</si>
  <si>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</si>
  <si>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</si>
  <si>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</si>
  <si>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</si>
  <si>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</si>
  <si>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</si>
  <si>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</si>
  <si>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</si>
  <si>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</si>
  <si>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</si>
  <si>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</si>
  <si>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</si>
  <si>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</si>
  <si>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</si>
  <si>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</si>
  <si>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</si>
  <si>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</si>
  <si>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</si>
  <si>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</si>
  <si>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</si>
  <si>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</si>
  <si>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</si>
  <si>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</si>
  <si>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</si>
  <si>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</si>
  <si>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</si>
  <si>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</si>
  <si>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</si>
  <si>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</si>
  <si>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</si>
  <si>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</si>
  <si>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</si>
  <si>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</si>
  <si>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</si>
  <si>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</si>
  <si>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</si>
  <si>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</si>
  <si>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</si>
  <si>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</si>
  <si>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</si>
  <si>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</si>
  <si>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</si>
  <si>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</si>
  <si>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</si>
  <si>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</si>
  <si>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</si>
  <si>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</si>
  <si>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</si>
  <si>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</si>
  <si>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</si>
  <si>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</si>
  <si>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</si>
  <si>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</si>
  <si>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</si>
  <si>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</si>
  <si>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</si>
  <si>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</si>
  <si>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</si>
  <si>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</si>
  <si>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</si>
  <si>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</si>
  <si>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</si>
  <si>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</si>
  <si>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</si>
  <si>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</si>
  <si>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</si>
  <si>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</si>
  <si>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</si>
  <si>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</si>
  <si>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</si>
  <si>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</si>
  <si>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</si>
  <si>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</si>
  <si>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</si>
  <si>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</si>
  <si>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</si>
  <si>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</si>
  <si>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</si>
  <si>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</si>
  <si>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</si>
  <si>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</si>
  <si>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</si>
  <si>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</si>
  <si>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</si>
  <si>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</si>
  <si>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</si>
  <si>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</si>
  <si>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</si>
  <si>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</si>
  <si>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</si>
  <si>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</si>
  <si>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</si>
  <si>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</si>
  <si>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</si>
  <si>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</si>
  <si>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</si>
  <si>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</si>
  <si>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</si>
  <si>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</si>
  <si>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</si>
  <si>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</si>
  <si>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</si>
  <si>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</si>
  <si>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</si>
  <si>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</si>
  <si>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</si>
  <si>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</si>
  <si>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</si>
  <si>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</si>
  <si>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</si>
  <si>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</si>
  <si>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</si>
  <si>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</si>
  <si>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</si>
  <si>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</si>
  <si>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</si>
  <si>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</si>
  <si>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</si>
  <si>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</si>
  <si>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</si>
  <si>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</si>
  <si>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</si>
  <si>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</si>
  <si>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</si>
  <si>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</si>
  <si>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</si>
  <si>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</si>
  <si>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</si>
  <si>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</si>
  <si>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</si>
  <si>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</si>
  <si>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</si>
  <si>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</si>
  <si>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</si>
  <si>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</si>
  <si>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</si>
  <si>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</si>
  <si>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</si>
  <si>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</si>
  <si>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</si>
  <si>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</si>
  <si>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</si>
  <si>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</si>
  <si>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</si>
  <si>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</si>
  <si>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</si>
  <si>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</si>
  <si>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</si>
  <si>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</si>
  <si>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</si>
  <si>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</si>
  <si>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</si>
  <si>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</si>
  <si>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</si>
  <si>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</si>
  <si>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</si>
  <si>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</si>
  <si>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</si>
  <si>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</si>
  <si>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</si>
  <si>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</si>
  <si>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</si>
  <si>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</si>
  <si>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</si>
  <si>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</si>
  <si>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</si>
  <si>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</si>
  <si>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</si>
  <si>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</si>
  <si>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</si>
  <si>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</si>
  <si>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</si>
  <si>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</si>
  <si>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</si>
  <si>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</si>
  <si>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</si>
  <si>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</si>
  <si>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</si>
  <si>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</si>
  <si>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</si>
  <si>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</si>
  <si>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</si>
  <si>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</si>
  <si>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</si>
  <si>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</si>
  <si>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</si>
  <si>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</si>
  <si>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</si>
  <si>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</si>
  <si>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</si>
  <si>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</si>
  <si>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</si>
  <si>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</si>
  <si>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</si>
  <si>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</si>
  <si>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</si>
  <si>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</si>
  <si>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</si>
  <si>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</si>
  <si>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</si>
  <si>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</si>
  <si>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</si>
  <si>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</si>
  <si>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</si>
  <si>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</si>
  <si>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</si>
  <si>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</si>
  <si>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</si>
  <si>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</si>
  <si>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</si>
  <si>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</si>
  <si>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</si>
  <si>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</si>
  <si>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</si>
  <si>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</si>
  <si>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</si>
  <si>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</si>
  <si>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</si>
  <si>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</si>
  <si>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</si>
  <si>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</si>
  <si>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</si>
  <si>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</si>
  <si>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</si>
  <si>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</si>
  <si>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</si>
  <si>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</si>
  <si>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</si>
  <si>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</si>
  <si>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</si>
  <si>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</si>
  <si>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</si>
  <si>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</si>
  <si>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</si>
  <si>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</si>
  <si>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</si>
  <si>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</si>
  <si>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</si>
  <si>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</si>
  <si>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</si>
  <si>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</si>
  <si>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</si>
  <si>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</si>
  <si>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</si>
  <si>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</si>
  <si>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</si>
  <si>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</si>
  <si>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</si>
  <si>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</si>
  <si>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</si>
  <si>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</si>
  <si>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</si>
  <si>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</si>
  <si>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</si>
  <si>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</si>
  <si>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</si>
  <si>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</si>
  <si>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</si>
  <si>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</si>
  <si>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</si>
  <si>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</si>
  <si>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</si>
  <si>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</si>
  <si>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</si>
  <si>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</si>
  <si>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</si>
  <si>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</si>
  <si>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</si>
  <si>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</si>
  <si>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</si>
  <si>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</si>
  <si>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</si>
  <si>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</si>
  <si>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</si>
  <si>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</si>
  <si>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</si>
  <si>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</si>
  <si>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</si>
  <si>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</si>
  <si>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</si>
  <si>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</si>
  <si>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</si>
  <si>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</si>
  <si>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</si>
  <si>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</si>
  <si>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</si>
  <si>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</si>
  <si>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</si>
  <si>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</si>
  <si>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</si>
  <si>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</si>
  <si>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</si>
  <si>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</si>
  <si>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</si>
  <si>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</si>
  <si>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</si>
  <si>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</si>
  <si>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</si>
  <si>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</si>
  <si>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</si>
  <si>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</si>
  <si>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</si>
  <si>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</si>
  <si>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</si>
  <si>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</si>
  <si>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</si>
  <si>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</si>
  <si>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</si>
  <si>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</si>
  <si>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</si>
  <si>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</si>
  <si>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</si>
  <si>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</si>
  <si>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</si>
  <si>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</si>
  <si>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</si>
  <si>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</si>
  <si>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</si>
  <si>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</si>
  <si>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</si>
  <si>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</si>
  <si>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</si>
  <si>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</si>
  <si>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</si>
  <si>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</si>
  <si>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</si>
  <si>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</si>
  <si>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</si>
  <si>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</si>
  <si>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</si>
  <si>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</si>
  <si>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</si>
  <si>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</si>
  <si>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</si>
  <si>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</si>
  <si>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</si>
  <si>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</si>
  <si>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</si>
  <si>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</si>
  <si>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</si>
  <si>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</si>
  <si>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</si>
  <si>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</si>
  <si>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</si>
  <si>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</si>
  <si>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</si>
  <si>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</si>
  <si>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</si>
  <si>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</si>
  <si>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</si>
  <si>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</si>
  <si>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</si>
  <si>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</si>
  <si>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</si>
  <si>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</si>
  <si>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</si>
  <si>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</si>
  <si>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</si>
  <si>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</si>
  <si>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</si>
  <si>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</si>
  <si>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</si>
  <si>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</si>
  <si>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</si>
  <si>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</si>
  <si>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</si>
  <si>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</si>
  <si>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</si>
  <si>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</si>
  <si>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</si>
  <si>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</si>
  <si>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</si>
  <si>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</si>
  <si>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</si>
  <si>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</si>
  <si>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</si>
  <si>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</si>
  <si>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</si>
  <si>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</si>
  <si>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</si>
  <si>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</si>
  <si>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</si>
  <si>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</si>
  <si>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</si>
  <si>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</si>
  <si>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</si>
  <si>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</si>
  <si>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</si>
  <si>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</si>
  <si>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</si>
  <si>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</si>
  <si>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</si>
  <si>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</si>
  <si>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</si>
  <si>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</si>
  <si>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</si>
  <si>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</si>
  <si>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</si>
  <si>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</si>
  <si>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</si>
  <si>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</si>
  <si>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</si>
  <si>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</si>
  <si>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</si>
  <si>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</si>
  <si>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</si>
  <si>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</si>
  <si>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</si>
  <si>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</si>
  <si>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</si>
  <si>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</si>
  <si>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</si>
  <si>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</si>
  <si>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</si>
  <si>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</si>
  <si>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</si>
  <si>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</si>
  <si>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</si>
  <si>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</si>
  <si>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</si>
  <si>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</si>
  <si>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</si>
  <si>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</si>
  <si>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</si>
  <si>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</si>
  <si>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</si>
  <si>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</si>
  <si>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</si>
  <si>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</si>
  <si>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</si>
  <si>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</si>
  <si>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</si>
  <si>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</si>
  <si>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</si>
  <si>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</si>
  <si>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</si>
  <si>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</si>
  <si>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</si>
  <si>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</si>
  <si>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</si>
  <si>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</si>
  <si>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</si>
  <si>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</si>
  <si>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</si>
  <si>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</si>
  <si>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</si>
  <si>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</si>
  <si>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</si>
  <si>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</si>
  <si>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</si>
  <si>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</si>
  <si>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</si>
  <si>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</si>
  <si>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</si>
  <si>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</si>
  <si>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</si>
  <si>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</si>
  <si>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</si>
  <si>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</si>
  <si>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</si>
  <si>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</si>
  <si>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</si>
  <si>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</si>
  <si>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</si>
  <si>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</si>
  <si>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</si>
  <si>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</si>
  <si>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</si>
  <si>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</si>
  <si>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</si>
  <si>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</si>
  <si>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</si>
  <si>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</si>
  <si>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</si>
  <si>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</si>
  <si>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</si>
  <si>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</si>
  <si>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</si>
  <si>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</si>
  <si>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</si>
  <si>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</si>
  <si>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</si>
  <si>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</si>
  <si>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</si>
  <si>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</si>
  <si>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</si>
  <si>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</si>
  <si>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</si>
  <si>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</si>
  <si>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</si>
  <si>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</si>
  <si>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</si>
  <si>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</si>
  <si>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</si>
  <si>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</si>
  <si>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</si>
  <si>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</si>
  <si>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</si>
  <si>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</si>
  <si>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</si>
  <si>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</si>
  <si>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</si>
  <si>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</si>
  <si>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</si>
  <si>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</si>
  <si>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</si>
  <si>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</si>
  <si>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</si>
  <si>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</si>
  <si>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</si>
  <si>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</si>
  <si>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</si>
  <si>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</si>
  <si>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</si>
  <si>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</si>
  <si>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</si>
  <si>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</si>
  <si>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</si>
  <si>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</si>
  <si>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</si>
  <si>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</si>
  <si>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</si>
  <si>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</si>
  <si>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</si>
  <si>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</si>
  <si>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</si>
  <si>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</si>
  <si>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</si>
  <si>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</si>
  <si>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</si>
  <si>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</si>
  <si>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</si>
  <si>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</si>
  <si>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</si>
  <si>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</si>
  <si>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</si>
  <si>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</si>
  <si>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</si>
  <si>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</si>
  <si>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</si>
  <si>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</si>
  <si>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</si>
  <si>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</si>
  <si>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</si>
  <si>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</si>
  <si>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</si>
  <si>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</si>
  <si>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</si>
  <si>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</si>
  <si>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</si>
  <si>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</si>
  <si>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</si>
  <si>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</si>
  <si>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</si>
  <si>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</si>
  <si>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</si>
  <si>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</si>
  <si>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</si>
  <si>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</si>
  <si>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</si>
  <si>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</si>
  <si>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</si>
  <si>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</si>
  <si>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</si>
  <si>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</si>
  <si>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</si>
  <si>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</si>
  <si>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</si>
  <si>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</si>
  <si>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</si>
  <si>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</si>
  <si>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</si>
  <si>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</si>
  <si>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</si>
  <si>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</si>
  <si>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</si>
  <si>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</si>
  <si>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</si>
  <si>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</si>
  <si>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</si>
  <si>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</si>
  <si>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</si>
  <si>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</si>
  <si>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</si>
  <si>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</si>
  <si>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</si>
  <si>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</si>
  <si>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</si>
  <si>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</si>
  <si>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</si>
  <si>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</si>
  <si>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</si>
  <si>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</si>
  <si>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</si>
  <si>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</si>
  <si>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</si>
  <si>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</si>
  <si>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</si>
  <si>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</si>
  <si>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</si>
  <si>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</si>
  <si>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</si>
  <si>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</si>
  <si>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</si>
  <si>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</si>
  <si>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</si>
  <si>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</si>
  <si>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</si>
  <si>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</si>
  <si>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</si>
  <si>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</si>
  <si>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</si>
  <si>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</si>
  <si>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</si>
  <si>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</si>
  <si>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</si>
  <si>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</si>
  <si>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</si>
  <si>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</si>
  <si>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</si>
  <si>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</si>
  <si>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</si>
  <si>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</si>
  <si>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</si>
  <si>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</si>
  <si>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</si>
  <si>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</si>
  <si>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</si>
  <si>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</si>
  <si>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</si>
  <si>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</si>
  <si>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</si>
  <si>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</si>
  <si>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</si>
  <si>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</si>
  <si>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</si>
  <si>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</si>
  <si>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</si>
  <si>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</si>
  <si>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</si>
  <si>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</si>
  <si>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</si>
  <si>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</si>
  <si>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</si>
  <si>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</si>
  <si>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</si>
  <si>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</si>
  <si>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</si>
  <si>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</si>
  <si>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</si>
  <si>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</si>
  <si>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</si>
  <si>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</si>
  <si>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</si>
  <si>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</si>
  <si>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</si>
  <si>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</si>
  <si>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</si>
  <si>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</si>
  <si>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</si>
  <si>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</si>
  <si>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</si>
  <si>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</si>
  <si>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</si>
  <si>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</si>
  <si>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</si>
  <si>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</si>
  <si>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</si>
  <si>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</si>
  <si>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</si>
  <si>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</si>
  <si>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</si>
  <si>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</si>
  <si>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</si>
  <si>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</si>
  <si>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</si>
  <si>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</si>
  <si>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</si>
  <si>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</si>
  <si>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</si>
  <si>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</si>
  <si>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</si>
  <si>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</si>
  <si>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</si>
  <si>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</si>
  <si>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</si>
  <si>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</si>
  <si>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</si>
  <si>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</si>
  <si>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</si>
  <si>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</si>
  <si>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</si>
  <si>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</si>
  <si>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</si>
  <si>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</si>
  <si>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</si>
  <si>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</si>
  <si>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</si>
  <si>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</si>
  <si>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</si>
  <si>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</si>
  <si>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</si>
  <si>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</si>
  <si>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</si>
  <si>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</si>
  <si>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</si>
  <si>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</si>
  <si>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</si>
  <si>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</si>
  <si>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</si>
  <si>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</si>
  <si>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</si>
  <si>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</si>
  <si>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</si>
  <si>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</si>
  <si>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</si>
  <si>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</si>
  <si>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</si>
  <si>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</si>
  <si>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</si>
  <si>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</si>
  <si>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</si>
  <si>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</si>
  <si>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</si>
  <si>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</si>
  <si>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</si>
  <si>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</si>
  <si>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</si>
  <si>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</si>
  <si>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</si>
  <si>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</si>
  <si>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</si>
  <si>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</si>
  <si>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</si>
  <si>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</si>
  <si>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</si>
  <si>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</si>
  <si>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</si>
  <si>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</si>
  <si>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</si>
  <si>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</si>
  <si>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</si>
  <si>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</si>
  <si>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</si>
  <si>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</si>
  <si>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</si>
  <si>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</si>
  <si>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</si>
  <si>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</si>
  <si>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</si>
  <si>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</si>
  <si>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</si>
  <si>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</si>
  <si>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</si>
  <si>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</si>
  <si>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</si>
  <si>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</si>
  <si>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</si>
  <si>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</si>
  <si>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</si>
  <si>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</si>
  <si>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</si>
  <si>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</si>
  <si>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</si>
  <si>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</si>
  <si>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</si>
  <si>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</si>
  <si>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</si>
  <si>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</si>
  <si>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</si>
  <si>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</si>
  <si>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</si>
  <si>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</si>
  <si>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</si>
  <si>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</si>
  <si>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</si>
  <si>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</si>
  <si>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</si>
  <si>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</si>
  <si>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</si>
  <si>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</si>
  <si>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</si>
  <si>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</si>
  <si>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</si>
  <si>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</si>
  <si>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</si>
  <si>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</si>
  <si>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</si>
  <si>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</si>
  <si>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</si>
  <si>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</si>
  <si>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</si>
  <si>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</si>
  <si>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</si>
  <si>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</si>
  <si>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</si>
  <si>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</si>
  <si>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</si>
  <si>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</si>
  <si>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</si>
  <si>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</si>
  <si>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</si>
  <si>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</si>
  <si>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</si>
  <si>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</si>
  <si>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</si>
  <si>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</si>
  <si>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</si>
  <si>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</si>
  <si>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</si>
  <si>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</si>
  <si>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</si>
  <si>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</si>
  <si>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</si>
  <si>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</si>
  <si>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</si>
  <si>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</si>
  <si>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</si>
  <si>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</si>
  <si>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</si>
  <si>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</si>
  <si>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</si>
  <si>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</si>
  <si>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</si>
  <si>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</si>
  <si>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</si>
  <si>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</si>
  <si>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</si>
  <si>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</si>
  <si>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</si>
  <si>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</si>
  <si>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</si>
  <si>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</si>
  <si>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</si>
  <si>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</si>
  <si>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</si>
  <si>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</si>
  <si>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</si>
  <si>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</si>
  <si>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</si>
  <si>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</si>
  <si>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</si>
  <si>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</si>
  <si>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</si>
  <si>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</si>
  <si>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</si>
  <si>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</si>
  <si>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</si>
  <si>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</si>
  <si>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</si>
  <si>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</si>
  <si>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</si>
  <si>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</si>
  <si>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</si>
  <si>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</si>
  <si>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</si>
  <si>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</si>
  <si>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</si>
  <si>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</si>
  <si>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</si>
  <si>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</si>
  <si>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</si>
  <si>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</si>
  <si>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</si>
  <si>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</si>
  <si>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</si>
  <si>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</si>
  <si>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</si>
  <si>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</si>
  <si>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</si>
  <si>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</si>
  <si>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</si>
  <si>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</si>
  <si>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</si>
  <si>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</si>
  <si>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</si>
  <si>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</si>
  <si>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</si>
  <si>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</si>
  <si>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</si>
  <si>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</si>
  <si>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</si>
  <si>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</si>
  <si>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</si>
  <si>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</si>
  <si>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</si>
  <si>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</si>
  <si>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</si>
  <si>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</si>
  <si>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</si>
  <si>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</si>
  <si>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</si>
  <si>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</si>
  <si>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</si>
  <si>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</si>
  <si>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</si>
  <si>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</si>
  <si>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</si>
  <si>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</si>
  <si>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</si>
  <si>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</si>
  <si>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</si>
  <si>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</si>
  <si>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</si>
  <si>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</si>
  <si>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</si>
  <si>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</si>
  <si>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</si>
  <si>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</si>
  <si>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</si>
  <si>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</si>
  <si>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</si>
  <si>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</si>
  <si>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</si>
  <si>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</si>
  <si>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</si>
  <si>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</si>
  <si>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</si>
  <si>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</si>
  <si>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</si>
  <si>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</si>
  <si>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</si>
  <si>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</si>
  <si>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</si>
  <si>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</si>
  <si>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</si>
  <si>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</si>
  <si>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</si>
  <si>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</si>
  <si>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</si>
  <si>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</si>
  <si>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</si>
  <si>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</si>
  <si>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</si>
  <si>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</si>
  <si>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</si>
  <si>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</si>
  <si>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</si>
  <si>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</si>
  <si>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</si>
  <si>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</si>
  <si>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</si>
  <si>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</si>
  <si>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</si>
  <si>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</si>
  <si>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</si>
  <si>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</si>
  <si>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</si>
  <si>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</si>
  <si>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</si>
  <si>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</si>
  <si>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</si>
  <si>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</si>
  <si>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</si>
  <si>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</si>
  <si>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</si>
  <si>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</si>
  <si>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</si>
  <si>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</si>
  <si>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</si>
  <si>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</si>
  <si>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</si>
  <si>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</si>
  <si>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</si>
  <si>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</si>
  <si>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</si>
  <si>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</si>
  <si>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</si>
  <si>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</si>
  <si>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</si>
  <si>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</si>
  <si>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</si>
  <si>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</si>
  <si>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</si>
  <si>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</si>
  <si>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</si>
  <si>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</si>
  <si>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</si>
  <si>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</si>
  <si>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</si>
  <si>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</si>
  <si>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</si>
  <si>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</si>
  <si>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</si>
  <si>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</si>
  <si>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</si>
  <si>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</si>
  <si>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</si>
  <si>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</si>
  <si>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</si>
  <si>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</si>
  <si>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</si>
  <si>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</si>
  <si>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</si>
  <si>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</si>
  <si>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</si>
  <si>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</si>
  <si>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</si>
  <si>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</si>
  <si>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</si>
  <si>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</si>
  <si>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</si>
  <si>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</si>
  <si>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</si>
  <si>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</si>
  <si>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</si>
  <si>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</si>
  <si>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</si>
  <si>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</si>
  <si>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</si>
  <si>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</si>
  <si>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</si>
  <si>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</si>
  <si>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</si>
  <si>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</si>
  <si>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</si>
  <si>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</si>
  <si>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</si>
  <si>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</si>
  <si>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</si>
  <si>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</si>
  <si>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</si>
  <si>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</si>
  <si>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</si>
  <si>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</si>
  <si>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</si>
  <si>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</si>
  <si>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</si>
  <si>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</si>
  <si>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</si>
  <si>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</si>
  <si>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</si>
  <si>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</si>
  <si>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</si>
  <si>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</si>
  <si>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</si>
  <si>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</si>
  <si>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</si>
  <si>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</si>
  <si>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</si>
  <si>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</si>
  <si>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</si>
  <si>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</si>
  <si>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</si>
  <si>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</si>
  <si>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</si>
  <si>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</si>
  <si>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</si>
  <si>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</si>
  <si>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</si>
  <si>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</si>
  <si>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</si>
  <si>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</si>
  <si>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</si>
  <si>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</si>
  <si>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</si>
  <si>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</si>
  <si>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</si>
  <si>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</si>
  <si>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</si>
  <si>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</si>
  <si>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</si>
  <si>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</si>
  <si>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</si>
  <si>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</si>
  <si>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</si>
  <si>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</si>
  <si>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</si>
  <si>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</si>
  <si>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</si>
  <si>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</si>
  <si>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</si>
  <si>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</si>
  <si>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</si>
  <si>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</si>
  <si>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</si>
  <si>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</si>
  <si>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</si>
  <si>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</si>
  <si>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</si>
  <si>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</si>
  <si>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</si>
  <si>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</si>
  <si>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</si>
  <si>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</si>
  <si>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</si>
  <si>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</si>
  <si>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</si>
  <si>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</si>
  <si>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</si>
  <si>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</si>
  <si>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</si>
  <si>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</si>
  <si>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</si>
  <si>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</si>
  <si>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</si>
  <si>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</si>
  <si>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</si>
  <si>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</si>
  <si>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</si>
  <si>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</si>
  <si>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</si>
  <si>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</si>
  <si>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</si>
  <si>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</si>
  <si>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</si>
  <si>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</si>
  <si>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</si>
  <si>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</si>
  <si>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</si>
  <si>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</si>
  <si>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</si>
  <si>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</si>
  <si>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</si>
  <si>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</si>
  <si>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</si>
  <si>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</si>
  <si>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</si>
  <si>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</si>
  <si>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</si>
  <si>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</si>
  <si>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</si>
  <si>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</si>
  <si>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</si>
  <si>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</si>
  <si>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</si>
  <si>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</si>
  <si>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</si>
  <si>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</si>
  <si>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</si>
  <si>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</si>
  <si>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</si>
  <si>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</si>
  <si>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</si>
  <si>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</si>
  <si>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</si>
  <si>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</si>
  <si>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</si>
  <si>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</si>
  <si>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</si>
  <si>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</si>
  <si>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</si>
  <si>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</si>
  <si>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</si>
  <si>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</si>
  <si>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</si>
  <si>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</si>
  <si>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</si>
  <si>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</si>
  <si>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</si>
  <si>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</si>
  <si>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</si>
  <si>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</si>
  <si>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</si>
  <si>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</si>
  <si>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</si>
  <si>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</si>
  <si>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</si>
  <si>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</si>
  <si>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</si>
  <si>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</si>
  <si>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</si>
  <si>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</si>
  <si>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</si>
  <si>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</si>
  <si>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</si>
  <si>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</si>
  <si>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</si>
  <si>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</si>
  <si>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</si>
  <si>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</si>
  <si>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</si>
  <si>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</si>
  <si>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</si>
  <si>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</si>
  <si>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</si>
  <si>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</si>
  <si>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</si>
  <si>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</si>
  <si>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</si>
  <si>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</si>
  <si>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</si>
  <si>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</si>
  <si>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</si>
  <si>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</si>
  <si>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</si>
  <si>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</si>
  <si>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</si>
  <si>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</si>
  <si>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</si>
  <si>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</si>
  <si>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</si>
  <si>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</si>
  <si>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</si>
  <si>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</si>
  <si>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</si>
  <si>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</si>
  <si>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</si>
  <si>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</si>
  <si>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</si>
  <si>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</si>
  <si>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</si>
  <si>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</si>
  <si>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</si>
  <si>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</si>
  <si>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</si>
  <si>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</si>
  <si>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</si>
  <si>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</si>
  <si>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</si>
  <si>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</si>
  <si>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</si>
  <si>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</si>
  <si>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</si>
  <si>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</si>
  <si>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</si>
  <si>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</si>
  <si>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</si>
  <si>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</si>
  <si>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</si>
  <si>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</si>
  <si>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</si>
  <si>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</si>
  <si>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</si>
  <si>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</si>
  <si>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</si>
  <si>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</si>
  <si>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</si>
  <si>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</si>
  <si>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</si>
  <si>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</si>
  <si>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</si>
  <si>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</si>
  <si>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</si>
  <si>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</si>
  <si>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</si>
  <si>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</si>
  <si>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</si>
  <si>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</si>
  <si>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</si>
  <si>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</si>
  <si>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</si>
  <si>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</si>
  <si>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</si>
  <si>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</si>
  <si>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</si>
  <si>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</si>
  <si>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</si>
  <si>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</si>
  <si>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</si>
  <si>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</si>
  <si>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</si>
  <si>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</si>
  <si>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</si>
  <si>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</si>
  <si>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</si>
  <si>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</si>
  <si>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</si>
  <si>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</si>
  <si>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</si>
  <si>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</si>
  <si>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</si>
  <si>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</si>
  <si>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</si>
  <si>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</si>
  <si>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</si>
  <si>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</si>
  <si>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</si>
  <si>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</si>
  <si>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</si>
  <si>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</si>
  <si>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</si>
  <si>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</si>
  <si>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</si>
  <si>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</si>
  <si>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</si>
  <si>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</si>
  <si>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</si>
  <si>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</si>
  <si>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</si>
  <si>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</si>
  <si>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</si>
  <si>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</si>
  <si>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</si>
  <si>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</si>
  <si>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</si>
  <si>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</si>
  <si>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</si>
  <si>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</si>
  <si>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</si>
  <si>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</si>
  <si>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</si>
  <si>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</si>
  <si>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</si>
  <si>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</si>
  <si>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</si>
  <si>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</si>
  <si>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</si>
  <si>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</si>
  <si>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</si>
  <si>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</si>
  <si>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</si>
  <si>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</si>
  <si>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</si>
  <si>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</si>
  <si>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</si>
  <si>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</si>
  <si>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</si>
  <si>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</si>
  <si>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</si>
  <si>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</si>
  <si>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</si>
  <si>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</si>
  <si>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</si>
  <si>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</si>
  <si>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</si>
  <si>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</si>
  <si>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</si>
  <si>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</si>
  <si>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</si>
  <si>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</si>
  <si>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</si>
  <si>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</si>
  <si>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</si>
  <si>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</si>
  <si>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</si>
  <si>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</si>
  <si>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</si>
  <si>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</si>
  <si>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</si>
  <si>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</si>
  <si>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</si>
  <si>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</si>
  <si>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</si>
  <si>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</si>
  <si>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</si>
  <si>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</si>
  <si>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</si>
  <si>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</si>
  <si>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</si>
  <si>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</si>
  <si>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</si>
  <si>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</si>
  <si>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</si>
  <si>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</si>
  <si>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</si>
  <si>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</si>
  <si>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</si>
  <si>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</si>
  <si>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</si>
  <si>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</si>
  <si>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</si>
  <si>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</si>
  <si>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</si>
  <si>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</si>
  <si>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</si>
  <si>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</si>
  <si>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</si>
  <si>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</si>
  <si>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</si>
  <si>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</si>
  <si>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</si>
  <si>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</si>
  <si>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</si>
  <si>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</si>
  <si>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</si>
  <si>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</si>
  <si>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</si>
  <si>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</si>
  <si>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</si>
  <si>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</si>
  <si>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</si>
  <si>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</si>
  <si>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</si>
  <si>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</si>
  <si>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</si>
  <si>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</si>
  <si>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</si>
  <si>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</si>
  <si>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</si>
  <si>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</si>
  <si>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</si>
  <si>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</si>
  <si>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</si>
  <si>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</si>
  <si>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</si>
  <si>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</si>
  <si>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</si>
  <si>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</si>
  <si>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</si>
  <si>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</si>
  <si>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</si>
  <si>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</si>
  <si>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</si>
  <si>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</si>
  <si>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</si>
  <si>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</si>
  <si>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</si>
  <si>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</si>
  <si>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</si>
  <si>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</si>
  <si>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</si>
  <si>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</si>
  <si>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</si>
  <si>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</si>
  <si>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</si>
  <si>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</si>
  <si>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</si>
  <si>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</si>
  <si>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</si>
  <si>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</si>
  <si>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</si>
  <si>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</si>
  <si>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</si>
  <si>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</si>
  <si>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</si>
  <si>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</si>
  <si>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</si>
  <si>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</si>
  <si>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</si>
  <si>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</si>
  <si>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</si>
  <si>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</si>
  <si>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</si>
  <si>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</si>
  <si>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</si>
  <si>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</si>
  <si>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</si>
  <si>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</si>
  <si>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</si>
  <si>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</si>
  <si>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</si>
  <si>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</si>
  <si>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</si>
  <si>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</si>
  <si>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</si>
  <si>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</si>
  <si>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</si>
  <si>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</si>
  <si>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</si>
  <si>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</si>
  <si>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</si>
  <si>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</si>
  <si>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</si>
  <si>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</si>
  <si>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</si>
  <si>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</si>
  <si>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</si>
  <si>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</si>
  <si>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</si>
  <si>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</si>
  <si>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</si>
  <si>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</si>
  <si>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</si>
  <si>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</si>
  <si>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</si>
  <si>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</si>
  <si>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</si>
  <si>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</si>
  <si>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</si>
  <si>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</si>
  <si>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</si>
  <si>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</si>
  <si>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</si>
  <si>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</si>
  <si>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</si>
  <si>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</si>
  <si>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</si>
  <si>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</si>
  <si>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</si>
  <si>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</si>
  <si>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</si>
  <si>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</si>
  <si>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</si>
  <si>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</si>
  <si>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</si>
  <si>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</si>
  <si>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</si>
  <si>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</si>
  <si>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</si>
  <si>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</si>
  <si>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</si>
  <si>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</si>
  <si>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</si>
  <si>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</si>
  <si>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</si>
  <si>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</si>
  <si>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</si>
  <si>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</si>
  <si>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</si>
  <si>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</si>
  <si>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</si>
  <si>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</si>
  <si>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</si>
  <si>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</si>
  <si>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</si>
  <si>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</si>
  <si>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</si>
  <si>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</si>
  <si>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</si>
  <si>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</si>
  <si>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</si>
  <si>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</si>
  <si>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</si>
  <si>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</si>
  <si>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</si>
  <si>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</si>
  <si>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</si>
  <si>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</si>
  <si>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</si>
  <si>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</si>
  <si>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</si>
  <si>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</si>
  <si>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</si>
  <si>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</si>
  <si>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</si>
  <si>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</si>
  <si>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</si>
  <si>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</si>
  <si>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</si>
  <si>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</si>
  <si>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</si>
  <si>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</si>
  <si>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</si>
  <si>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</si>
  <si>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</si>
  <si>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</si>
  <si>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</si>
  <si>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</si>
  <si>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</si>
  <si>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</si>
  <si>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</si>
  <si>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</si>
  <si>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</si>
  <si>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</si>
  <si>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</si>
  <si>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</si>
  <si>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</si>
  <si>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</si>
  <si>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</si>
  <si>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</si>
  <si>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</si>
  <si>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</si>
  <si>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</si>
  <si>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</si>
  <si>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</si>
  <si>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</si>
  <si>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</si>
  <si>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</si>
  <si>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</si>
  <si>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</si>
  <si>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</si>
  <si>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</si>
  <si>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</si>
  <si>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</si>
  <si>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</si>
  <si>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</si>
  <si>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</si>
  <si>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</si>
  <si>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</si>
  <si>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</si>
  <si>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</si>
  <si>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</si>
  <si>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</si>
  <si>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</si>
  <si>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</si>
  <si>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</si>
  <si>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</si>
  <si>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</si>
  <si>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</si>
  <si>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</si>
  <si>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</si>
  <si>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</si>
  <si>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</si>
  <si>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</si>
  <si>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</si>
  <si>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</si>
  <si>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</si>
  <si>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</si>
  <si>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</si>
  <si>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</si>
  <si>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</si>
  <si>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</si>
  <si>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</si>
  <si>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</si>
  <si>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</si>
  <si>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</si>
  <si>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</si>
  <si>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</si>
  <si>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</si>
  <si>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</si>
  <si>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</si>
  <si>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</si>
  <si>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</si>
  <si>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</si>
  <si>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</si>
  <si>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</si>
  <si>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</si>
  <si>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</si>
  <si>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</si>
  <si>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</si>
  <si>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</si>
  <si>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</si>
  <si>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</si>
  <si>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</si>
  <si>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</si>
  <si>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</si>
  <si>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</si>
  <si>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</si>
  <si>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</si>
  <si>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</si>
  <si>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</si>
  <si>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</si>
  <si>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</si>
  <si>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</si>
  <si>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</si>
  <si>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</si>
  <si>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</si>
  <si>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</si>
  <si>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</si>
  <si>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</si>
  <si>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</si>
  <si>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</si>
  <si>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</si>
  <si>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</si>
  <si>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</si>
  <si>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</si>
  <si>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</si>
  <si>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</si>
  <si>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</si>
  <si>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</si>
  <si>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</si>
  <si>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</si>
  <si>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</si>
  <si>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</si>
  <si>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</si>
  <si>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</si>
  <si>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</si>
  <si>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</si>
  <si>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</si>
  <si>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</si>
  <si>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</si>
  <si>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</si>
  <si>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</si>
  <si>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</si>
  <si>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</si>
  <si>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</si>
  <si>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</si>
  <si>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</si>
  <si>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</si>
  <si>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</si>
  <si>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</si>
  <si>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</si>
  <si>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</si>
  <si>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</si>
  <si>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</si>
  <si>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</si>
  <si>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</si>
  <si>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</si>
  <si>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</si>
  <si>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</si>
  <si>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</si>
  <si>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</si>
  <si>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</si>
  <si>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</si>
  <si>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</si>
  <si>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</si>
  <si>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</si>
  <si>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</si>
  <si>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</si>
  <si>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</si>
  <si>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</si>
  <si>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</si>
  <si>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</si>
  <si>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</si>
  <si>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</si>
  <si>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</si>
  <si>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</si>
  <si>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</si>
  <si>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</si>
  <si>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</si>
  <si>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</si>
  <si>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</si>
  <si>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</si>
  <si>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</si>
  <si>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</si>
  <si>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</si>
  <si>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</si>
  <si>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</si>
  <si>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</si>
  <si>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</si>
  <si>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</si>
  <si>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</si>
  <si>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</si>
  <si>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</si>
  <si>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</si>
  <si>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</si>
  <si>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</si>
  <si>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</si>
  <si>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</si>
  <si>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</si>
  <si>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</si>
  <si>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</si>
  <si>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</si>
  <si>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</si>
  <si>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</si>
  <si>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</si>
  <si>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</si>
  <si>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</si>
  <si>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</si>
  <si>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</si>
  <si>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</si>
  <si>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</si>
  <si>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</si>
  <si>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</si>
  <si>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</si>
  <si>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</si>
  <si>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</si>
  <si>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</si>
  <si>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</si>
  <si>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</si>
  <si>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</si>
  <si>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</si>
  <si>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</si>
  <si>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</si>
  <si>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</si>
  <si>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</si>
  <si>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</si>
  <si>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</si>
  <si>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</si>
  <si>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</si>
  <si>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</si>
  <si>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</si>
  <si>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</si>
  <si>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</si>
  <si>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</si>
  <si>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</si>
  <si>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</si>
  <si>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</si>
  <si>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</si>
  <si>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</si>
  <si>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</si>
  <si>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</si>
  <si>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</si>
  <si>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</si>
  <si>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</si>
  <si>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</si>
  <si>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</si>
  <si>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</si>
  <si>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</si>
  <si>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</si>
  <si>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</si>
  <si>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</si>
  <si>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</si>
  <si>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</si>
  <si>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</si>
  <si>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</si>
  <si>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</si>
  <si>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</si>
  <si>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</si>
  <si>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</si>
  <si>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</si>
  <si>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</si>
  <si>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</si>
  <si>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</si>
  <si>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</si>
  <si>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</si>
  <si>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</si>
  <si>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</si>
  <si>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</si>
  <si>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</si>
  <si>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</si>
  <si>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</si>
  <si>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</si>
  <si>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</si>
  <si>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</si>
  <si>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</si>
  <si>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</si>
  <si>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</si>
  <si>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</si>
  <si>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</si>
  <si>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</si>
  <si>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</si>
  <si>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</si>
  <si>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</si>
  <si>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</si>
  <si>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</si>
  <si>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</si>
  <si>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</si>
  <si>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</si>
  <si>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</si>
  <si>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</si>
  <si>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</si>
  <si>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</si>
  <si>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</si>
  <si>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</si>
  <si>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</si>
  <si>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</si>
  <si>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</si>
  <si>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</si>
  <si>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</si>
  <si>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</si>
  <si>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</si>
  <si>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</si>
  <si>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</si>
  <si>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</si>
  <si>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</si>
  <si>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</si>
  <si>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</si>
  <si>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</si>
  <si>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</si>
  <si>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</si>
  <si>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</si>
  <si>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</si>
  <si>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</si>
  <si>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</si>
  <si>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</si>
  <si>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</si>
  <si>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</si>
  <si>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</si>
  <si>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</si>
  <si>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</si>
  <si>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</si>
  <si>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</si>
  <si>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</si>
  <si>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</si>
  <si>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</si>
  <si>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</si>
  <si>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</si>
  <si>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</si>
  <si>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</si>
  <si>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</si>
  <si>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</si>
  <si>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</si>
  <si>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</si>
  <si>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</si>
  <si>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</si>
  <si>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</si>
  <si>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</si>
  <si>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</si>
  <si>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</si>
  <si>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</si>
  <si>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</si>
  <si>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</si>
  <si>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</si>
  <si>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</si>
  <si>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</si>
  <si>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</si>
  <si>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</si>
  <si>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</si>
  <si>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</si>
  <si>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</si>
  <si>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</si>
  <si>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</si>
  <si>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</si>
  <si>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</si>
  <si>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</si>
  <si>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</si>
  <si>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</si>
  <si>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</si>
  <si>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</si>
  <si>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</si>
  <si>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</si>
  <si>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</si>
  <si>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</si>
  <si>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</si>
  <si>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</si>
  <si>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</si>
  <si>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</si>
  <si>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</si>
  <si>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</si>
  <si>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</si>
  <si>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</si>
  <si>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</si>
  <si>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</si>
  <si>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</si>
  <si>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</si>
  <si>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</si>
  <si>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</si>
  <si>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</si>
  <si>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</si>
  <si>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</si>
  <si>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</si>
  <si>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</si>
  <si>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</si>
  <si>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</si>
  <si>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</si>
  <si>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</si>
  <si>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</si>
  <si>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</si>
  <si>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</si>
  <si>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</si>
  <si>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</si>
  <si>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</si>
  <si>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</si>
  <si>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</si>
  <si>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</si>
  <si>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</si>
  <si>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</si>
  <si>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</si>
  <si>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</si>
  <si>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</si>
  <si>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</si>
  <si>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</si>
  <si>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</si>
  <si>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</si>
  <si>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</si>
  <si>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</si>
  <si>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</si>
  <si>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</si>
  <si>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</si>
  <si>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</si>
  <si>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</si>
  <si>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</si>
  <si>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</si>
  <si>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</si>
  <si>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</si>
  <si>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</si>
  <si>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</si>
  <si>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</si>
  <si>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</si>
  <si>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</si>
  <si>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</si>
  <si>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</si>
  <si>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</si>
  <si>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</si>
  <si>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</si>
  <si>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</si>
  <si>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</si>
  <si>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</si>
  <si>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</si>
  <si>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</si>
  <si>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</si>
  <si>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</si>
  <si>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</si>
  <si>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</si>
  <si>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</si>
  <si>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</si>
  <si>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</si>
  <si>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</si>
  <si>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</si>
  <si>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</si>
  <si>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</si>
  <si>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</si>
  <si>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</si>
  <si>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</si>
  <si>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</si>
  <si>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</si>
  <si>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</si>
  <si>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</si>
  <si>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</si>
  <si>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</si>
  <si>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</si>
  <si>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</si>
  <si>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</si>
  <si>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</si>
  <si>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</si>
  <si>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</si>
  <si>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</si>
  <si>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</si>
  <si>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</si>
  <si>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</si>
  <si>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</si>
  <si>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</si>
  <si>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</si>
  <si>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</si>
  <si>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</si>
  <si>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</si>
  <si>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</si>
  <si>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</si>
  <si>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</si>
  <si>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</si>
  <si>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</si>
  <si>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</si>
  <si>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</si>
  <si>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</si>
  <si>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</si>
  <si>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</si>
  <si>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</si>
  <si>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</si>
  <si>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</si>
  <si>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</si>
  <si>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</si>
  <si>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</si>
  <si>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</si>
  <si>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</si>
  <si>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</si>
  <si>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</si>
  <si>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</si>
  <si>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</si>
  <si>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</si>
  <si>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</si>
  <si>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</si>
  <si>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</si>
  <si>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</si>
  <si>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</si>
  <si>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</si>
  <si>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</si>
  <si>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</si>
  <si>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</si>
  <si>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</si>
  <si>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</si>
  <si>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</si>
  <si>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</si>
  <si>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</si>
  <si>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</si>
  <si>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</si>
  <si>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</si>
  <si>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</si>
  <si>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</si>
  <si>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</si>
  <si>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</si>
  <si>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</si>
  <si>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</si>
  <si>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</si>
  <si>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</si>
  <si>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</si>
  <si>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</si>
  <si>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</si>
  <si>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</si>
  <si>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</si>
  <si>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</si>
  <si>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</si>
  <si>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</si>
  <si>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</si>
  <si>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</si>
  <si>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</si>
  <si>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</si>
  <si>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</si>
  <si>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</si>
  <si>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</si>
  <si>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</si>
  <si>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</si>
  <si>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</si>
  <si>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</si>
  <si>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</si>
  <si>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</si>
  <si>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</si>
  <si>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</si>
  <si>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</si>
  <si>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</si>
  <si>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</si>
  <si>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</si>
  <si>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</si>
  <si>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</si>
  <si>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</si>
  <si>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</si>
  <si>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</si>
  <si>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</si>
  <si>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</si>
  <si>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</si>
  <si>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</si>
  <si>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</si>
  <si>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</si>
  <si>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</si>
  <si>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</si>
  <si>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</si>
  <si>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</si>
  <si>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</si>
  <si>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</si>
  <si>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</si>
  <si>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</si>
  <si>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</si>
  <si>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</si>
  <si>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</si>
  <si>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</si>
  <si>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</si>
  <si>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</si>
  <si>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</si>
  <si>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</si>
  <si>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</si>
  <si>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</si>
  <si>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</si>
  <si>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</si>
  <si>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</si>
  <si>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</si>
  <si>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</si>
  <si>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</si>
  <si>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</si>
  <si>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</si>
  <si>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</si>
  <si>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</si>
  <si>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</si>
  <si>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</si>
  <si>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</si>
  <si>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</si>
  <si>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</si>
  <si>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</si>
  <si>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</si>
  <si>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</si>
  <si>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</si>
  <si>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</si>
  <si>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</si>
  <si>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</si>
  <si>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</si>
  <si>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</si>
  <si>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</si>
  <si>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</si>
  <si>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</si>
  <si>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</si>
  <si>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</si>
  <si>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</si>
  <si>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</si>
  <si>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</si>
  <si>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</si>
  <si>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</si>
  <si>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</si>
  <si>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</si>
  <si>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</si>
  <si>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</si>
  <si>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</si>
  <si>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</si>
  <si>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</si>
  <si>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</si>
  <si>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</si>
  <si>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</si>
  <si>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</si>
  <si>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</si>
  <si>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</si>
  <si>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</si>
  <si>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</si>
  <si>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</si>
  <si>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</si>
  <si>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</si>
  <si>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</si>
  <si>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</si>
  <si>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</si>
  <si>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</si>
  <si>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</si>
  <si>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</si>
  <si>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</si>
  <si>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</si>
  <si>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</si>
  <si>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</si>
  <si>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</si>
  <si>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</si>
  <si>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</si>
  <si>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</si>
  <si>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</si>
  <si>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</si>
  <si>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</si>
  <si>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</si>
  <si>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</si>
  <si>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</si>
  <si>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</si>
  <si>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</si>
  <si>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</si>
  <si>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</si>
  <si>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</si>
  <si>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</si>
  <si>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</si>
  <si>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</si>
  <si>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</si>
  <si>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</si>
  <si>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</si>
  <si>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</si>
  <si>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</si>
  <si>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</si>
  <si>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</si>
  <si>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</si>
  <si>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</si>
  <si>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</si>
  <si>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</si>
  <si>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</si>
  <si>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</si>
  <si>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</si>
  <si>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</si>
  <si>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</si>
  <si>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</si>
  <si>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</si>
  <si>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</si>
  <si>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</si>
  <si>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</si>
  <si>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</si>
  <si>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</si>
  <si>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</si>
  <si>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</si>
  <si>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</si>
  <si>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</si>
  <si>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</si>
  <si>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</si>
  <si>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</si>
  <si>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</si>
  <si>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</si>
  <si>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</si>
  <si>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</si>
  <si>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</si>
  <si>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</si>
  <si>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</si>
  <si>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</si>
  <si>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</si>
  <si>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</si>
  <si>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</si>
  <si>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</si>
  <si>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</si>
  <si>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</si>
  <si>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</si>
  <si>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</si>
  <si>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</si>
  <si>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</si>
  <si>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</si>
  <si>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</si>
  <si>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</si>
  <si>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</si>
  <si>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</si>
  <si>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</si>
  <si>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</si>
  <si>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</si>
  <si>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</si>
  <si>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</si>
  <si>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</si>
  <si>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</si>
  <si>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</si>
  <si>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</si>
  <si>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</si>
  <si>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</si>
  <si>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</si>
  <si>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</si>
  <si>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</si>
  <si>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</si>
  <si>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</si>
  <si>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</si>
  <si>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</si>
  <si>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</si>
  <si>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</si>
  <si>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</si>
  <si>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</si>
  <si>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</si>
  <si>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</si>
  <si>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</si>
  <si>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</si>
  <si>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</si>
  <si>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</si>
  <si>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</si>
  <si>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</si>
  <si>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</si>
  <si>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</si>
  <si>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</si>
  <si>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</si>
  <si>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</si>
  <si>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</si>
  <si>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</si>
  <si>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</si>
  <si>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</si>
  <si>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</si>
  <si>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</si>
  <si>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</si>
  <si>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</si>
  <si>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</si>
  <si>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</si>
  <si>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</si>
  <si>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</si>
  <si>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</si>
  <si>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</si>
  <si>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</si>
  <si>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</si>
  <si>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</si>
  <si>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</si>
  <si>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</si>
  <si>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</si>
  <si>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</si>
  <si>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</si>
  <si>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</si>
  <si>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</si>
  <si>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</si>
  <si>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</si>
  <si>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</si>
  <si>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</si>
  <si>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</si>
  <si>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</si>
  <si>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</si>
  <si>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</si>
  <si>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</si>
  <si>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</si>
  <si>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</si>
  <si>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</si>
  <si>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</si>
  <si>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</si>
  <si>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</si>
  <si>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</si>
  <si>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</si>
  <si>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</si>
  <si>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</si>
  <si>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</si>
  <si>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</si>
  <si>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</si>
  <si>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</si>
  <si>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</si>
  <si>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</si>
  <si>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</si>
  <si>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</si>
  <si>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</si>
  <si>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</si>
  <si>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</si>
  <si>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</si>
  <si>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</si>
  <si>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</si>
  <si>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</si>
  <si>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</si>
  <si>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</si>
  <si>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</si>
  <si>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</si>
  <si>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</si>
  <si>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</si>
  <si>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</si>
  <si>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</si>
  <si>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</si>
  <si>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</si>
  <si>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</si>
  <si>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</si>
  <si>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</si>
  <si>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</si>
  <si>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</si>
  <si>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</si>
  <si>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</si>
  <si>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</si>
  <si>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</si>
  <si>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</si>
  <si>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</si>
  <si>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</si>
  <si>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</si>
  <si>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</si>
  <si>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</si>
  <si>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</si>
  <si>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</si>
  <si>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</si>
  <si>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</si>
  <si>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</si>
  <si>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</si>
  <si>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</si>
  <si>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</si>
  <si>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</si>
  <si>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</si>
  <si>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</si>
  <si>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</si>
  <si>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</si>
  <si>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</si>
  <si>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</si>
  <si>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</si>
  <si>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</si>
  <si>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</si>
  <si>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</si>
  <si>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</si>
  <si>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</si>
  <si>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</si>
  <si>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</si>
  <si>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</si>
  <si>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</si>
  <si>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</si>
  <si>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</si>
  <si>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</si>
  <si>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</si>
  <si>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</si>
  <si>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</si>
  <si>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</si>
  <si>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</si>
  <si>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</si>
  <si>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</si>
  <si>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</si>
  <si>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</si>
  <si>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</si>
  <si>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</si>
  <si>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</si>
  <si>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</si>
  <si>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</si>
  <si>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</si>
  <si>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</si>
  <si>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</si>
  <si>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</si>
  <si>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</si>
  <si>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</si>
  <si>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</si>
  <si>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</si>
  <si>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</si>
  <si>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</si>
  <si>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</si>
  <si>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</si>
  <si>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</si>
  <si>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</si>
  <si>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</si>
  <si>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</si>
  <si>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</si>
  <si>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</si>
  <si>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</si>
  <si>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</si>
  <si>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</si>
  <si>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</si>
  <si>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</si>
  <si>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</si>
  <si>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</si>
  <si>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</si>
  <si>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</si>
  <si>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</si>
  <si>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</si>
  <si>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</si>
  <si>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</si>
  <si>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</si>
  <si>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</si>
  <si>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</si>
  <si>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</si>
  <si>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</si>
  <si>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</si>
  <si>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</si>
  <si>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</si>
  <si>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</si>
  <si>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</si>
  <si>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</si>
  <si>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</si>
  <si>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</si>
  <si>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</si>
  <si>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</si>
  <si>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</si>
  <si>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</si>
  <si>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</si>
  <si>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</si>
  <si>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</si>
  <si>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</si>
  <si>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</si>
  <si>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</si>
  <si>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</si>
  <si>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</si>
  <si>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</si>
  <si>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</si>
  <si>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</si>
  <si>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</si>
  <si>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</si>
  <si>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</si>
  <si>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</si>
  <si>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</si>
  <si>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</si>
  <si>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</si>
  <si>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</si>
  <si>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</si>
  <si>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</si>
  <si>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</si>
  <si>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</si>
  <si>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</si>
  <si>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</si>
  <si>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</si>
  <si>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</si>
  <si>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</si>
  <si>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</si>
  <si>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</si>
  <si>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</si>
  <si>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</si>
  <si>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</si>
  <si>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</si>
  <si>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</si>
  <si>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</si>
  <si>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</si>
  <si>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</si>
  <si>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</si>
  <si>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</si>
  <si>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</si>
  <si>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</si>
  <si>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</si>
  <si>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</si>
  <si>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</si>
  <si>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</si>
  <si>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</si>
  <si>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</si>
  <si>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</si>
  <si>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</si>
  <si>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</si>
  <si>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</si>
  <si>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</si>
  <si>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</si>
  <si>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</si>
  <si>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</si>
  <si>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</si>
  <si>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</si>
  <si>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</si>
  <si>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</si>
  <si>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</si>
  <si>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</si>
  <si>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</si>
  <si>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</si>
  <si>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</si>
  <si>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</si>
  <si>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</si>
  <si>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</si>
  <si>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</si>
  <si>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</si>
  <si>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</si>
  <si>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</si>
  <si>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</si>
  <si>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</si>
  <si>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</si>
  <si>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</si>
  <si>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</si>
  <si>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</si>
  <si>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</si>
  <si>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</si>
  <si>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</si>
  <si>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</si>
  <si>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</si>
  <si>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</si>
  <si>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</si>
  <si>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</si>
  <si>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</si>
  <si>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</si>
  <si>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</si>
  <si>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</si>
  <si>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</si>
  <si>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</si>
  <si>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</si>
  <si>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</si>
  <si>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</si>
  <si>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</si>
  <si>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</si>
  <si>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</si>
  <si>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</si>
  <si>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</si>
  <si>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</si>
  <si>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</si>
  <si>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</si>
  <si>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</si>
  <si>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</si>
  <si>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</si>
  <si>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</si>
  <si>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</si>
  <si>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</si>
  <si>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</si>
  <si>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</si>
  <si>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</si>
  <si>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</si>
  <si>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</si>
  <si>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</si>
  <si>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</si>
  <si>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</si>
  <si>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</si>
  <si>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</si>
  <si>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</si>
  <si>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</si>
  <si>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</si>
  <si>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</si>
  <si>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</si>
  <si>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</si>
  <si>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</si>
  <si>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</si>
  <si>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</si>
  <si>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</si>
  <si>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</si>
  <si>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</si>
  <si>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</si>
  <si>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</si>
  <si>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</si>
  <si>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</si>
  <si>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</si>
  <si>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</si>
  <si>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</si>
  <si>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</si>
  <si>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</si>
  <si>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</si>
  <si>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</si>
  <si>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</si>
  <si>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</si>
  <si>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</si>
  <si>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</si>
  <si>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</si>
  <si>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</si>
  <si>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</si>
  <si>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</si>
  <si>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</si>
  <si>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</si>
  <si>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</si>
  <si>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</si>
  <si>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</si>
  <si>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</si>
  <si>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</si>
  <si>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</si>
  <si>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</si>
  <si>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</si>
  <si>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</si>
  <si>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</si>
  <si>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</si>
  <si>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</si>
  <si>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</si>
  <si>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</si>
  <si>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</si>
  <si>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</si>
  <si>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</si>
  <si>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</si>
  <si>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</si>
  <si>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</si>
  <si>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</si>
  <si>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</si>
  <si>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</si>
  <si>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</si>
  <si>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</si>
  <si>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</si>
  <si>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</si>
  <si>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</si>
  <si>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</si>
  <si>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</si>
  <si>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</si>
  <si>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</si>
  <si>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</si>
  <si>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</si>
  <si>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</si>
  <si>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</si>
  <si>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</si>
  <si>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</si>
  <si>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</si>
  <si>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</si>
  <si>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</si>
  <si>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</si>
  <si>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</si>
  <si>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</si>
  <si>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</si>
  <si>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</si>
  <si>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</si>
  <si>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</si>
  <si>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</si>
  <si>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</si>
  <si>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</si>
  <si>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</si>
  <si>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</si>
  <si>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</si>
  <si>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</si>
  <si>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</si>
  <si>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</si>
  <si>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</si>
  <si>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</si>
  <si>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</si>
  <si>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</si>
  <si>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</si>
  <si>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</si>
  <si>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</si>
  <si>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</si>
  <si>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</si>
  <si>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</si>
  <si>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</si>
  <si>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</si>
  <si>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</si>
  <si>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</si>
  <si>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</si>
  <si>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</si>
  <si>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</si>
  <si>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</si>
  <si>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</si>
  <si>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</si>
  <si>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</si>
  <si>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</si>
  <si>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</si>
  <si>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</si>
  <si>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</si>
  <si>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</si>
  <si>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</si>
  <si>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</si>
  <si>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</si>
  <si>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</si>
  <si>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</si>
  <si>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</si>
  <si>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</si>
  <si>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</si>
  <si>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</si>
  <si>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</si>
  <si>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</si>
  <si>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</si>
  <si>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</si>
  <si>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</si>
  <si>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</si>
  <si>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</si>
  <si>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</si>
  <si>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</si>
  <si>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</si>
  <si>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</si>
  <si>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</si>
  <si>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</si>
  <si>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</si>
  <si>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</si>
  <si>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</si>
  <si>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</si>
  <si>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</si>
  <si>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</si>
  <si>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</si>
  <si>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</si>
  <si>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</si>
  <si>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</si>
  <si>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</si>
  <si>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</si>
  <si>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</si>
  <si>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</si>
  <si>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</si>
  <si>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</si>
  <si>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</si>
  <si>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</si>
  <si>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</si>
  <si>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</si>
  <si>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</si>
  <si>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</si>
  <si>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</si>
  <si>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</si>
  <si>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</si>
  <si>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</si>
  <si>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</si>
  <si>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</si>
  <si>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</si>
  <si>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</si>
  <si>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</si>
  <si>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</si>
  <si>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</si>
  <si>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</si>
  <si>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</si>
  <si>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</si>
  <si>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</si>
  <si>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</si>
  <si>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</si>
  <si>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</si>
  <si>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</si>
  <si>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</si>
  <si>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</si>
  <si>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</si>
  <si>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</si>
  <si>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</si>
  <si>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</si>
  <si>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</si>
  <si>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</si>
  <si>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</si>
  <si>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</si>
  <si>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</si>
  <si>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</si>
  <si>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</si>
  <si>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</si>
  <si>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</si>
  <si>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</si>
  <si>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</si>
  <si>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</si>
  <si>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</si>
  <si>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</si>
  <si>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</si>
  <si>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</si>
  <si>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</si>
  <si>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</si>
  <si>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</si>
  <si>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</si>
  <si>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</si>
  <si>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</si>
  <si>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</si>
  <si>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</si>
  <si>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</si>
  <si>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</si>
  <si>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</si>
  <si>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</si>
  <si>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</si>
  <si>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</si>
  <si>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</si>
  <si>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</si>
  <si>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</si>
  <si>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</si>
  <si>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</si>
  <si>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</si>
  <si>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</si>
  <si>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</si>
  <si>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</si>
  <si>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</si>
  <si>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</si>
  <si>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</si>
  <si>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</si>
  <si>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</si>
  <si>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</si>
  <si>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</si>
  <si>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</si>
  <si>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</si>
  <si>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</si>
  <si>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</si>
  <si>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</si>
  <si>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</si>
  <si>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</si>
  <si>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</si>
  <si>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</si>
  <si>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</si>
  <si>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</si>
  <si>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</si>
  <si>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</si>
  <si>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</si>
  <si>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</si>
  <si>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</si>
  <si>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</si>
  <si>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</si>
  <si>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</si>
  <si>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</si>
  <si>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</si>
  <si>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</si>
  <si>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</si>
  <si>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</si>
  <si>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</si>
  <si>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</si>
  <si>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</si>
  <si>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</si>
  <si>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</si>
  <si>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</si>
  <si>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</si>
  <si>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</si>
  <si>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</si>
  <si>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</si>
  <si>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</si>
  <si>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</si>
  <si>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</si>
  <si>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</si>
  <si>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</si>
  <si>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</si>
  <si>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</si>
  <si>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</si>
  <si>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</si>
  <si>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</si>
  <si>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</si>
  <si>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</si>
  <si>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</si>
  <si>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</si>
  <si>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</si>
  <si>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</si>
  <si>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</si>
  <si>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</si>
  <si>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</si>
  <si>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</si>
  <si>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</si>
  <si>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</si>
  <si>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</si>
  <si>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</si>
  <si>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</si>
  <si>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</si>
  <si>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</si>
  <si>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</si>
  <si>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</si>
  <si>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</si>
  <si>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</si>
  <si>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</si>
  <si>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</si>
  <si>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</si>
  <si>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</si>
  <si>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</si>
  <si>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</si>
  <si>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</si>
  <si>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</si>
  <si>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</si>
  <si>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</si>
  <si>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</si>
  <si>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</si>
  <si>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</si>
  <si>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</si>
  <si>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</si>
  <si>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</si>
  <si>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</si>
  <si>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</si>
  <si>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</si>
  <si>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</si>
  <si>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</si>
  <si>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</si>
  <si>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</si>
  <si>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</si>
  <si>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</si>
  <si>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</si>
  <si>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</si>
  <si>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</si>
  <si>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</si>
  <si>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</si>
  <si>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</si>
  <si>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</si>
  <si>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</si>
  <si>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</si>
  <si>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</si>
  <si>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</si>
  <si>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</si>
  <si>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</si>
  <si>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</si>
  <si>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</si>
  <si>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</si>
  <si>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</si>
  <si>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</si>
  <si>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</si>
  <si>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</si>
  <si>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</si>
  <si>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</si>
  <si>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</si>
  <si>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</si>
  <si>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</si>
  <si>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</si>
  <si>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</si>
  <si>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</si>
  <si>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</si>
  <si>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</si>
  <si>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</si>
  <si>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</si>
  <si>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</si>
  <si>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</si>
  <si>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</si>
  <si>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</si>
  <si>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</si>
  <si>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</si>
  <si>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</si>
  <si>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</si>
  <si>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</si>
  <si>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</si>
  <si>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</si>
  <si>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</si>
  <si>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</si>
  <si>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</si>
  <si>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</si>
  <si>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</si>
  <si>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</si>
  <si>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</si>
  <si>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</si>
  <si>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</si>
  <si>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</si>
  <si>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</si>
  <si>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</si>
  <si>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</si>
  <si>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</si>
  <si>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</si>
  <si>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</si>
  <si>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</si>
  <si>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</si>
  <si>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</si>
  <si>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</si>
  <si>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</si>
  <si>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</si>
  <si>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</si>
  <si>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</si>
  <si>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</si>
  <si>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</si>
  <si>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</si>
  <si>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</si>
  <si>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</si>
  <si>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</si>
  <si>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</si>
  <si>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</si>
  <si>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</si>
  <si>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</si>
  <si>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</si>
  <si>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</si>
  <si>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</si>
  <si>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</si>
  <si>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</si>
  <si>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</si>
  <si>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</si>
  <si>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</si>
  <si>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</si>
  <si>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</si>
  <si>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</si>
  <si>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</si>
  <si>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</si>
  <si>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</si>
  <si>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</si>
  <si>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</si>
  <si>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</si>
  <si>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</si>
  <si>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</si>
  <si>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</si>
  <si>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</si>
  <si>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</si>
  <si>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</si>
  <si>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</si>
  <si>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</si>
  <si>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</si>
  <si>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</si>
  <si>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</si>
  <si>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</si>
  <si>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</si>
  <si>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</si>
  <si>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</si>
  <si>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</si>
  <si>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</si>
  <si>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</si>
  <si>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</si>
  <si>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</si>
  <si>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</si>
  <si>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</si>
  <si>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</si>
  <si>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</si>
  <si>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</si>
  <si>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</si>
  <si>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</si>
  <si>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</si>
  <si>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</si>
  <si>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</si>
  <si>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</si>
  <si>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</si>
  <si>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</si>
  <si>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</si>
  <si>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</si>
  <si>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</si>
  <si>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</si>
  <si>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</si>
  <si>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</si>
  <si>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</si>
  <si>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</si>
  <si>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</si>
  <si>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</si>
  <si>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</si>
  <si>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</si>
  <si>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</si>
  <si>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</si>
  <si>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</si>
  <si>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</si>
  <si>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</si>
  <si>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</si>
  <si>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</si>
  <si>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</si>
  <si>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</si>
  <si>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</si>
  <si>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</si>
  <si>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</si>
  <si>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</si>
  <si>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</si>
  <si>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</si>
  <si>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</si>
  <si>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</si>
  <si>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</si>
  <si>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</si>
  <si>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</si>
  <si>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</si>
  <si>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</si>
  <si>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</si>
  <si>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</si>
  <si>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</si>
  <si>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</si>
  <si>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</si>
  <si>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</si>
  <si>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</si>
  <si>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</si>
  <si>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</si>
  <si>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</si>
  <si>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</si>
  <si>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</si>
  <si>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</si>
  <si>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</si>
  <si>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</si>
  <si>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</si>
  <si>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</si>
  <si>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</si>
  <si>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</si>
  <si>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</si>
  <si>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</si>
  <si>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</si>
  <si>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</si>
  <si>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</si>
  <si>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</si>
  <si>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</si>
  <si>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</si>
  <si>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</si>
  <si>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</si>
  <si>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</si>
  <si>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</si>
  <si>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</si>
  <si>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</si>
  <si>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</si>
  <si>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</si>
  <si>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</si>
  <si>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</si>
  <si>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</si>
  <si>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</si>
  <si>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</si>
  <si>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</si>
  <si>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</si>
  <si>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</si>
  <si>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</si>
  <si>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</si>
  <si>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</si>
  <si>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</si>
  <si>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</si>
  <si>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</si>
  <si>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</si>
  <si>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</si>
  <si>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</si>
  <si>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</si>
  <si>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</si>
  <si>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</si>
  <si>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</si>
  <si>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</si>
  <si>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</si>
  <si>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</si>
  <si>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</si>
  <si>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</si>
  <si>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</si>
  <si>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</si>
  <si>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</si>
  <si>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</si>
  <si>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</si>
  <si>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</si>
  <si>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</si>
  <si>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</si>
  <si>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</si>
  <si>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</si>
  <si>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</si>
  <si>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</si>
  <si>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</si>
  <si>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</si>
  <si>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</si>
  <si>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</si>
  <si>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</si>
  <si>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</si>
  <si>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</si>
  <si>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</si>
  <si>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</si>
  <si>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</si>
  <si>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</si>
  <si>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</si>
  <si>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</si>
  <si>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</si>
  <si>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</si>
  <si>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</si>
  <si>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</si>
  <si>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</si>
  <si>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</si>
  <si>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</si>
  <si>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</si>
  <si>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</si>
  <si>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</si>
  <si>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</si>
  <si>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</si>
  <si>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</si>
  <si>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</si>
  <si>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</si>
  <si>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</si>
  <si>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</si>
  <si>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</si>
  <si>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</si>
  <si>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</si>
  <si>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</si>
  <si>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</si>
  <si>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</si>
  <si>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</si>
  <si>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</si>
  <si>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</si>
  <si>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</si>
  <si>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</si>
  <si>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</si>
  <si>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</si>
  <si>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</si>
  <si>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</si>
  <si>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</si>
  <si>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</si>
  <si>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</si>
  <si>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</si>
  <si>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</si>
  <si>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</si>
  <si>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</si>
  <si>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</si>
  <si>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</si>
  <si>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</si>
  <si>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</si>
  <si>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</si>
  <si>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</si>
  <si>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</si>
  <si>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</si>
  <si>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</si>
  <si>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</si>
  <si>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</si>
  <si>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</si>
  <si>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</si>
  <si>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</si>
  <si>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</si>
  <si>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</si>
  <si>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</si>
  <si>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</si>
  <si>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</si>
  <si>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</si>
  <si>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</si>
  <si>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</si>
  <si>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</si>
  <si>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</si>
  <si>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</si>
  <si>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</si>
  <si>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</si>
  <si>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</si>
  <si>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</si>
  <si>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</si>
  <si>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</si>
  <si>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</si>
  <si>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</si>
  <si>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</si>
  <si>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</si>
  <si>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</si>
  <si>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</si>
  <si>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</si>
  <si>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</si>
  <si>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</si>
  <si>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</si>
  <si>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</si>
  <si>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</si>
  <si>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</si>
  <si>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</si>
  <si>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</si>
  <si>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</si>
  <si>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</si>
  <si>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</si>
  <si>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</si>
  <si>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</si>
  <si>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</si>
  <si>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</si>
  <si>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</si>
  <si>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</si>
  <si>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</si>
  <si>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</si>
  <si>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</si>
  <si>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</si>
  <si>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</si>
  <si>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</si>
  <si>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</si>
  <si>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</si>
  <si>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</si>
  <si>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</si>
  <si>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</si>
  <si>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</si>
  <si>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</si>
  <si>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</si>
  <si>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</si>
  <si>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</si>
  <si>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</si>
  <si>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</si>
  <si>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</si>
  <si>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</si>
  <si>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</si>
  <si>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</si>
  <si>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</si>
  <si>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</si>
  <si>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</si>
  <si>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</si>
  <si>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</si>
  <si>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</si>
  <si>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</si>
  <si>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</si>
  <si>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</si>
  <si>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</si>
  <si>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</si>
  <si>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</si>
  <si>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</si>
  <si>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</si>
  <si>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</si>
  <si>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</si>
  <si>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</si>
  <si>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</si>
  <si>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</si>
  <si>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</si>
  <si>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</si>
  <si>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</si>
  <si>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</si>
  <si>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</si>
  <si>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</si>
  <si>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</si>
  <si>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</si>
  <si>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</si>
  <si>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</si>
  <si>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</si>
  <si>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</si>
  <si>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</si>
  <si>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</si>
  <si>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</si>
  <si>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</si>
  <si>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</si>
  <si>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</si>
  <si>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</si>
  <si>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</si>
  <si>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</si>
  <si>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</si>
  <si>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</si>
  <si>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</si>
  <si>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</si>
  <si>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</si>
  <si>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</si>
  <si>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</si>
  <si>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</si>
  <si>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</si>
  <si>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</si>
  <si>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</si>
  <si>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</si>
  <si>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</si>
  <si>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</si>
  <si>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</si>
  <si>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</si>
  <si>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</si>
  <si>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</si>
  <si>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</si>
  <si>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</si>
  <si>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</si>
  <si>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</si>
  <si>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</si>
  <si>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</si>
  <si>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</si>
  <si>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</si>
  <si>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</si>
  <si>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</si>
  <si>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</si>
  <si>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</si>
  <si>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</si>
  <si>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</si>
  <si>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</si>
  <si>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</si>
  <si>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</si>
  <si>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</si>
  <si>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</si>
  <si>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</si>
  <si>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</si>
  <si>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</si>
  <si>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</si>
  <si>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</si>
  <si>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</si>
  <si>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</si>
  <si>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</si>
  <si>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</si>
  <si>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</si>
  <si>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</si>
  <si>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</si>
  <si>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</si>
  <si>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</si>
  <si>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</si>
  <si>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</si>
  <si>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</si>
  <si>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</si>
  <si>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</si>
  <si>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</si>
  <si>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</si>
  <si>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</si>
  <si>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</si>
  <si>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</si>
  <si>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</si>
  <si>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</si>
  <si>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</si>
  <si>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</si>
  <si>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</si>
  <si>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</si>
  <si>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</si>
  <si>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</si>
  <si>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</si>
  <si>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</si>
  <si>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</si>
  <si>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</si>
  <si>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</si>
  <si>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</si>
  <si>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</si>
  <si>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</si>
  <si>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</si>
  <si>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</si>
  <si>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</si>
  <si>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</si>
  <si>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</si>
  <si>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</si>
  <si>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</si>
  <si>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</si>
  <si>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</si>
  <si>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</si>
  <si>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</si>
  <si>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</si>
  <si>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</si>
  <si>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</si>
  <si>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</si>
  <si>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</si>
  <si>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</si>
  <si>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</si>
  <si>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</si>
  <si>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</si>
  <si>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</si>
  <si>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</si>
  <si>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</si>
  <si>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</si>
  <si>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</si>
  <si>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</si>
  <si>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</si>
  <si>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</si>
  <si>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</si>
  <si>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</si>
  <si>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</si>
  <si>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</si>
  <si>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</si>
  <si>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</si>
  <si>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</si>
  <si>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</si>
  <si>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</si>
  <si>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</si>
  <si>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</si>
  <si>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</si>
  <si>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</si>
  <si>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</si>
  <si>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</si>
  <si>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</si>
  <si>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</si>
  <si>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</si>
  <si>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</si>
  <si>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</si>
  <si>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</si>
  <si>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</si>
  <si>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</si>
  <si>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</si>
  <si>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</si>
  <si>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</si>
  <si>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</si>
  <si>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</si>
  <si>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</si>
  <si>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</si>
  <si>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</si>
  <si>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</si>
  <si>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</si>
  <si>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</si>
  <si>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</si>
  <si>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</si>
  <si>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</si>
  <si>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</si>
  <si>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</si>
  <si>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</si>
  <si>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</si>
  <si>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</si>
  <si>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</si>
  <si>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</si>
  <si>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</si>
  <si>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</si>
  <si>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</si>
  <si>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</si>
  <si>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</si>
  <si>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</si>
  <si>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</si>
  <si>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</si>
  <si>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</si>
  <si>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</si>
  <si>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</si>
  <si>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</si>
  <si>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</si>
  <si>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</si>
  <si>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</si>
  <si>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</si>
  <si>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</si>
  <si>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</si>
  <si>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</si>
  <si>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</si>
  <si>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</si>
  <si>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</si>
  <si>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</si>
  <si>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</si>
  <si>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</si>
  <si>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</si>
  <si>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</si>
  <si>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</si>
  <si>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</si>
  <si>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</si>
  <si>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</si>
  <si>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</si>
  <si>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</si>
  <si>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</si>
  <si>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</si>
  <si>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</si>
  <si>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</si>
  <si>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</si>
  <si>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</si>
  <si>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</si>
  <si>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</si>
  <si>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</si>
  <si>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</si>
  <si>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</si>
  <si>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</si>
  <si>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</si>
  <si>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</si>
  <si>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</si>
  <si>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</si>
  <si>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</si>
  <si>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</si>
  <si>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</si>
  <si>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</si>
  <si>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</si>
  <si>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</si>
  <si>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</si>
  <si>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</si>
  <si>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</si>
  <si>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</si>
  <si>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</si>
  <si>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</si>
  <si>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</si>
  <si>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</si>
  <si>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</si>
  <si>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</si>
  <si>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</si>
  <si>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</si>
  <si>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</si>
  <si>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</si>
  <si>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</si>
  <si>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</si>
  <si>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</si>
  <si>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</si>
  <si>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</si>
  <si>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</si>
  <si>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</si>
  <si>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</si>
  <si>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</si>
  <si>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</si>
  <si>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</si>
  <si>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</si>
  <si>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</si>
  <si>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</si>
  <si>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</si>
  <si>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</si>
  <si>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</si>
  <si>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</si>
  <si>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</si>
  <si>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</si>
  <si>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</si>
  <si>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</si>
  <si>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</si>
  <si>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</si>
  <si>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</si>
  <si>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</si>
  <si>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</si>
  <si>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</si>
  <si>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</si>
  <si>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</si>
  <si>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</si>
  <si>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</si>
  <si>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</si>
  <si>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</si>
  <si>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</si>
  <si>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</si>
  <si>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</si>
  <si>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</si>
  <si>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</si>
  <si>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</si>
  <si>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</si>
  <si>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</si>
  <si>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</si>
  <si>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</si>
  <si>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</si>
  <si>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</si>
  <si>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</si>
  <si>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</si>
  <si>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</si>
  <si>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</si>
  <si>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</si>
  <si>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</si>
  <si>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</si>
  <si>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</si>
  <si>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</si>
  <si>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</si>
  <si>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</si>
  <si>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</si>
  <si>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</si>
  <si>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</si>
  <si>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</si>
  <si>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</si>
  <si>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</si>
  <si>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</si>
  <si>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</si>
  <si>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</si>
  <si>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</si>
  <si>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</si>
  <si>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</si>
  <si>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</si>
  <si>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</si>
  <si>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</si>
  <si>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</si>
  <si>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</si>
  <si>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</si>
  <si>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</si>
  <si>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</si>
  <si>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</si>
  <si>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</si>
  <si>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</si>
  <si>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</si>
  <si>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</si>
  <si>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</si>
  <si>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</si>
  <si>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</si>
  <si>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</si>
  <si>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</si>
  <si>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</si>
  <si>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</si>
  <si>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</si>
  <si>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</si>
  <si>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</si>
  <si>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</si>
  <si>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</si>
  <si>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</si>
  <si>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</si>
  <si>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</si>
  <si>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</si>
  <si>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</si>
  <si>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</si>
  <si>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</si>
  <si>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</si>
  <si>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</si>
  <si>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</si>
  <si>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</si>
  <si>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</si>
  <si>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</si>
  <si>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</si>
  <si>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</si>
  <si>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</si>
  <si>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</si>
  <si>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</si>
  <si>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</si>
  <si>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</si>
  <si>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</si>
  <si>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</si>
  <si>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</si>
  <si>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</si>
  <si>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</si>
  <si>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</si>
  <si>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</si>
  <si>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</si>
  <si>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</si>
  <si>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</si>
  <si>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</si>
  <si>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</si>
  <si>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</si>
  <si>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</si>
  <si>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</si>
  <si>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</si>
  <si>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</si>
  <si>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</si>
  <si>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</si>
  <si>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</si>
  <si>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</si>
  <si>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</si>
  <si>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</si>
  <si>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</si>
  <si>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</si>
  <si>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</si>
  <si>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</si>
  <si>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</si>
  <si>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</si>
  <si>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</si>
  <si>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</si>
  <si>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</si>
  <si>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</si>
  <si>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</si>
  <si>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</si>
  <si>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</si>
  <si>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</si>
  <si>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</si>
  <si>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</si>
  <si>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</si>
  <si>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</si>
  <si>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</si>
  <si>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</si>
  <si>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</si>
  <si>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</si>
  <si>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</si>
  <si>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</si>
  <si>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</si>
  <si>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</si>
  <si>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</si>
  <si>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</si>
  <si>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</si>
  <si>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</si>
  <si>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</si>
  <si>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</si>
  <si>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</si>
  <si>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</si>
  <si>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</si>
  <si>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</si>
  <si>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</si>
  <si>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</si>
  <si>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</si>
  <si>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</si>
  <si>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</si>
  <si>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</si>
  <si>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</si>
  <si>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</si>
  <si>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</si>
  <si>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</si>
  <si>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</si>
  <si>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</si>
  <si>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</si>
  <si>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</si>
  <si>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</si>
  <si>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</si>
  <si>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</si>
  <si>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</si>
  <si>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</si>
  <si>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</si>
  <si>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</si>
  <si>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</si>
  <si>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</si>
  <si>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</si>
  <si>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</si>
  <si>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</si>
  <si>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</si>
  <si>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</si>
  <si>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</si>
  <si>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</si>
  <si>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</si>
  <si>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</si>
  <si>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</si>
  <si>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</si>
  <si>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</si>
  <si>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</si>
  <si>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</si>
  <si>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</si>
  <si>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</si>
  <si>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</si>
  <si>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</si>
  <si>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</si>
  <si>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</si>
  <si>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</si>
  <si>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</si>
  <si>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</si>
  <si>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</si>
  <si>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</si>
  <si>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</si>
  <si>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</si>
  <si>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</si>
  <si>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</si>
  <si>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</si>
  <si>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</si>
  <si>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</si>
  <si>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</si>
  <si>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</si>
  <si>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</si>
  <si>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</si>
  <si>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</si>
  <si>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</si>
  <si>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</si>
  <si>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</si>
  <si>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</si>
  <si>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</si>
  <si>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</si>
  <si>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</si>
  <si>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</si>
  <si>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</si>
  <si>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</si>
  <si>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</si>
  <si>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</si>
  <si>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</si>
  <si>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</si>
  <si>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</si>
  <si>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</si>
  <si>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</si>
  <si>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</si>
  <si>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</si>
  <si>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</si>
  <si>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</si>
  <si>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</si>
  <si>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</si>
  <si>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</si>
  <si>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</si>
  <si>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</si>
  <si>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</si>
  <si>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</si>
  <si>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</si>
  <si>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</si>
  <si>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</si>
  <si>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</si>
  <si>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</si>
  <si>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</si>
  <si>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</si>
  <si>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</si>
  <si>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</si>
  <si>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</si>
  <si>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</si>
  <si>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</si>
  <si>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</si>
  <si>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</si>
  <si>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</si>
  <si>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</si>
  <si>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</si>
  <si>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</si>
  <si>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</si>
  <si>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</si>
  <si>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</si>
  <si>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</si>
  <si>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</si>
  <si>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</si>
  <si>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</si>
  <si>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</si>
  <si>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</si>
  <si>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</si>
  <si>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</si>
  <si>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</si>
  <si>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</si>
  <si>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</si>
  <si>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</si>
  <si>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</si>
  <si>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</si>
  <si>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</si>
  <si>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</si>
  <si>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</si>
  <si>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</si>
  <si>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</si>
  <si>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</si>
  <si>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</si>
  <si>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</si>
  <si>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</si>
  <si>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</si>
  <si>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</si>
  <si>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</si>
  <si>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</si>
  <si>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</si>
  <si>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</si>
  <si>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</si>
  <si>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</si>
  <si>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</si>
  <si>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</si>
  <si>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</si>
  <si>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</si>
  <si>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</si>
  <si>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</si>
  <si>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</si>
  <si>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</si>
  <si>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</si>
  <si>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</si>
  <si>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</si>
  <si>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</si>
  <si>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</si>
  <si>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</si>
  <si>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</si>
  <si>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</si>
  <si>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</si>
  <si>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</si>
  <si>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</si>
  <si>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</si>
  <si>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</si>
  <si>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</si>
  <si>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</si>
  <si>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</si>
  <si>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</si>
  <si>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</si>
  <si>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</si>
  <si>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</si>
  <si>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</si>
  <si>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</si>
  <si>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</si>
  <si>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</si>
  <si>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</si>
  <si>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</si>
  <si>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</si>
  <si>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</si>
  <si>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</si>
  <si>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</si>
  <si>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</si>
  <si>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</si>
  <si>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</si>
  <si>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</si>
  <si>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</si>
  <si>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</si>
  <si>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</si>
  <si>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</si>
  <si>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</si>
  <si>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</si>
  <si>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</si>
  <si>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</si>
  <si>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</si>
  <si>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</si>
  <si>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</si>
  <si>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</si>
  <si>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</si>
  <si>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</si>
  <si>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</si>
  <si>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</si>
  <si>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</si>
  <si>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</si>
  <si>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</si>
  <si>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</si>
  <si>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</si>
  <si>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</si>
  <si>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</si>
  <si>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</si>
  <si>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</si>
  <si>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</si>
  <si>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</si>
  <si>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</si>
  <si>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</si>
  <si>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</si>
  <si>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</si>
  <si>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</si>
  <si>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</si>
  <si>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</si>
  <si>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</si>
  <si>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</si>
  <si>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</si>
  <si>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</si>
  <si>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</si>
  <si>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</si>
  <si>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</si>
  <si>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</si>
  <si>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</si>
  <si>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</si>
  <si>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</si>
  <si>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</si>
  <si>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</si>
  <si>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</si>
  <si>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</si>
  <si>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</si>
  <si>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</si>
  <si>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</si>
  <si>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</si>
  <si>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</si>
  <si>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</si>
  <si>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</si>
  <si>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</si>
  <si>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</si>
  <si>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</si>
  <si>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</si>
  <si>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</si>
  <si>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</si>
  <si>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</si>
  <si>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</si>
  <si>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</si>
  <si>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</si>
  <si>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</si>
  <si>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</si>
  <si>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</si>
  <si>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</si>
  <si>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</si>
  <si>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</si>
  <si>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</si>
  <si>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</si>
  <si>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</si>
  <si>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</si>
  <si>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</si>
  <si>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</si>
  <si>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</si>
  <si>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</si>
  <si>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</si>
  <si>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</si>
  <si>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</si>
  <si>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</si>
  <si>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</si>
  <si>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</si>
  <si>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</si>
  <si>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</si>
  <si>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</si>
  <si>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</si>
  <si>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</si>
  <si>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</si>
  <si>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</si>
  <si>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</si>
  <si>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</si>
  <si>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</si>
  <si>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</si>
  <si>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</si>
  <si>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</si>
  <si>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</si>
  <si>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</si>
  <si>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</si>
  <si>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</si>
  <si>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</si>
  <si>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</si>
  <si>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</si>
  <si>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</si>
  <si>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</si>
  <si>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</si>
  <si>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</si>
  <si>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</si>
  <si>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</si>
  <si>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</si>
  <si>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</si>
  <si>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</si>
  <si>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</si>
  <si>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</si>
  <si>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</si>
  <si>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</si>
  <si>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</si>
  <si>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</si>
  <si>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</si>
  <si>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</si>
  <si>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</si>
  <si>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</si>
  <si>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</si>
  <si>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</si>
  <si>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</si>
  <si>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</si>
  <si>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</si>
  <si>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</si>
  <si>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</si>
  <si>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</si>
  <si>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</si>
  <si>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</si>
  <si>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</si>
  <si>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</si>
  <si>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</si>
  <si>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</si>
  <si>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</si>
  <si>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</si>
  <si>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</si>
  <si>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</si>
  <si>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</si>
  <si>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</si>
  <si>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</si>
  <si>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</si>
  <si>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</si>
  <si>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</si>
  <si>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</si>
  <si>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</si>
  <si>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</si>
  <si>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</si>
  <si>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</si>
  <si>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</si>
  <si>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</si>
  <si>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</si>
  <si>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</si>
  <si>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</si>
  <si>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</si>
  <si>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</si>
  <si>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</si>
  <si>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</si>
  <si>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</si>
  <si>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</si>
  <si>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</si>
  <si>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</si>
  <si>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</si>
  <si>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</si>
  <si>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</si>
  <si>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</si>
  <si>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</si>
  <si>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</si>
  <si>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</si>
  <si>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</si>
  <si>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</si>
  <si>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</si>
  <si>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</si>
  <si>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</si>
  <si>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</si>
  <si>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</si>
  <si>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</si>
  <si>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</si>
  <si>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</si>
  <si>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</si>
  <si>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</si>
  <si>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</si>
  <si>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</si>
  <si>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</si>
  <si>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</si>
  <si>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</si>
  <si>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</si>
  <si>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</si>
  <si>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</si>
  <si>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</si>
  <si>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</si>
  <si>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</si>
  <si>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</si>
  <si>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</si>
  <si>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</si>
  <si>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</si>
  <si>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</si>
  <si>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</si>
  <si>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</si>
  <si>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</si>
  <si>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</si>
  <si>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</si>
  <si>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</si>
  <si>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</si>
  <si>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</si>
  <si>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</si>
  <si>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</si>
  <si>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</si>
  <si>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</si>
  <si>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</si>
  <si>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</si>
  <si>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</si>
  <si>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</si>
  <si>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</si>
  <si>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</si>
  <si>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</si>
  <si>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</si>
  <si>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</si>
  <si>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</si>
  <si>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</si>
  <si>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</si>
  <si>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</si>
  <si>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</si>
  <si>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</si>
  <si>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</si>
  <si>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</si>
  <si>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</si>
  <si>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</si>
  <si>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</si>
  <si>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</si>
  <si>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</si>
  <si>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</si>
  <si>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</si>
  <si>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</si>
  <si>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</si>
  <si>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</si>
  <si>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</si>
  <si>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</si>
  <si>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</si>
  <si>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</si>
  <si>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</si>
  <si>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</si>
  <si>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</si>
  <si>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</si>
  <si>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</si>
  <si>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</si>
  <si>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</si>
  <si>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</si>
  <si>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</si>
  <si>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</si>
  <si>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</si>
  <si>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</si>
  <si>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</si>
  <si>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</si>
  <si>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</si>
  <si>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</si>
  <si>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</si>
  <si>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</si>
  <si>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</si>
  <si>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</si>
  <si>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</si>
  <si>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</si>
  <si>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</si>
  <si>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</si>
  <si>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</si>
  <si>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</si>
  <si>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</si>
  <si>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</si>
  <si>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</si>
  <si>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</si>
  <si>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</si>
  <si>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</si>
  <si>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</si>
  <si>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</si>
  <si>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</si>
  <si>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</si>
  <si>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</si>
  <si>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</si>
  <si>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</si>
  <si>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</si>
  <si>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</si>
  <si>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</si>
  <si>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</si>
  <si>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</si>
  <si>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</si>
  <si>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</si>
  <si>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</si>
  <si>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</si>
  <si>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</si>
  <si>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</si>
  <si>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</si>
  <si>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</si>
  <si>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</si>
  <si>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</si>
  <si>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</si>
  <si>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</si>
  <si>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</si>
  <si>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</si>
  <si>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</si>
  <si>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</si>
  <si>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</si>
  <si>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</si>
  <si>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</si>
  <si>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</si>
  <si>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</si>
  <si>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</si>
  <si>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</si>
  <si>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</si>
  <si>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</si>
  <si>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</si>
  <si>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</si>
  <si>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</si>
  <si>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</si>
  <si>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</si>
  <si>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</si>
  <si>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</si>
  <si>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</si>
  <si>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</si>
  <si>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</si>
  <si>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</si>
  <si>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</si>
  <si>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</si>
  <si>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</si>
  <si>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</si>
  <si>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</si>
  <si>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</si>
  <si>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</si>
  <si>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</si>
  <si>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</si>
  <si>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</si>
  <si>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</si>
  <si>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</si>
  <si>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</si>
  <si>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</si>
  <si>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</si>
  <si>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</si>
  <si>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</si>
  <si>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</si>
  <si>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</si>
  <si>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</si>
  <si>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</si>
  <si>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</si>
  <si>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</si>
  <si>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</si>
  <si>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</si>
  <si>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</si>
  <si>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</si>
  <si>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</si>
  <si>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</si>
  <si>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</si>
  <si>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</si>
  <si>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</si>
  <si>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</si>
  <si>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</si>
  <si>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</si>
  <si>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</si>
  <si>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</si>
  <si>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</si>
  <si>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</si>
  <si>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</si>
  <si>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</si>
  <si>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</si>
  <si>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</si>
  <si>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</si>
  <si>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</si>
  <si>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</si>
  <si>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</si>
  <si>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</si>
  <si>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</si>
  <si>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</si>
  <si>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</si>
  <si>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</si>
  <si>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</si>
  <si>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</si>
  <si>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</si>
  <si>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</si>
  <si>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</si>
  <si>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</si>
  <si>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</si>
  <si>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</si>
  <si>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</si>
  <si>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</si>
  <si>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</si>
  <si>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</si>
  <si>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</si>
  <si>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</si>
  <si>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</si>
  <si>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</si>
  <si>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</si>
  <si>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</si>
  <si>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</si>
  <si>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</si>
  <si>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</si>
  <si>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</si>
  <si>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</si>
  <si>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</si>
  <si>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</si>
  <si>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</si>
  <si>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</si>
  <si>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</si>
  <si>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</si>
  <si>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</si>
  <si>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</si>
  <si>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</si>
  <si>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</si>
  <si>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</si>
  <si>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</si>
  <si>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</si>
  <si>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</si>
  <si>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</si>
  <si>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</si>
  <si>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</si>
  <si>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</si>
  <si>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</si>
  <si>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</si>
  <si>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</si>
  <si>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</si>
  <si>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</si>
  <si>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</si>
  <si>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</si>
  <si>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</si>
  <si>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</si>
  <si>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</si>
  <si>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</si>
  <si>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</si>
  <si>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</si>
  <si>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</si>
  <si>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</si>
  <si>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</si>
  <si>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</si>
  <si>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</si>
  <si>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</si>
  <si>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</si>
  <si>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</si>
  <si>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</si>
  <si>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</si>
  <si>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</si>
  <si>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</si>
  <si>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</si>
  <si>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</si>
  <si>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</si>
  <si>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</si>
  <si>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</si>
  <si>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</si>
  <si>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</si>
  <si>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</si>
  <si>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</si>
  <si>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</si>
  <si>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</si>
  <si>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</si>
  <si>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</si>
  <si>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</si>
  <si>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</si>
  <si>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</si>
  <si>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</si>
  <si>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</si>
  <si>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</si>
  <si>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</si>
  <si>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</si>
  <si>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</si>
  <si>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</si>
  <si>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</si>
  <si>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</si>
  <si>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</si>
  <si>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</si>
  <si>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</si>
  <si>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</si>
  <si>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</si>
  <si>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</si>
  <si>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</si>
  <si>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</si>
  <si>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</si>
  <si>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</si>
  <si>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</si>
  <si>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</si>
  <si>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</si>
  <si>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</si>
  <si>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</si>
  <si>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</si>
  <si>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</si>
  <si>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</si>
  <si>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</si>
  <si>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</si>
  <si>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</si>
  <si>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</si>
  <si>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</si>
  <si>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</si>
  <si>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</si>
  <si>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</si>
  <si>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</si>
  <si>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</si>
  <si>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</si>
  <si>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</si>
  <si>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</si>
  <si>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</si>
  <si>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</si>
  <si>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</si>
  <si>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</si>
  <si>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</si>
  <si>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</si>
  <si>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</si>
  <si>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</si>
  <si>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</si>
  <si>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</si>
  <si>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</si>
  <si>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</si>
  <si>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</si>
  <si>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</si>
  <si>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</si>
  <si>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</si>
  <si>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</si>
  <si>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</si>
  <si>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</si>
  <si>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</si>
  <si>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</si>
  <si>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</si>
  <si>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</si>
  <si>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</si>
  <si>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</si>
  <si>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</si>
  <si>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</si>
  <si>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</si>
  <si>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</si>
  <si>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</si>
  <si>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</si>
  <si>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</si>
  <si>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</si>
  <si>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</si>
  <si>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</si>
  <si>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</si>
  <si>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</si>
  <si>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</si>
  <si>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</si>
  <si>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</si>
  <si>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</si>
  <si>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</si>
  <si>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</si>
  <si>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</si>
  <si>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</si>
  <si>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</si>
  <si>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</si>
  <si>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</si>
  <si>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</si>
  <si>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</si>
  <si>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</si>
  <si>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</si>
  <si>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</si>
  <si>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</si>
  <si>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</si>
  <si>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</si>
  <si>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</si>
  <si>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</si>
  <si>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</si>
  <si>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</si>
  <si>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</si>
  <si>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</si>
  <si>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</si>
  <si>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</si>
  <si>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</si>
  <si>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</si>
  <si>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</si>
  <si>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</si>
  <si>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</si>
  <si>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</si>
  <si>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</si>
  <si>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</si>
  <si>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</si>
  <si>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</si>
  <si>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</si>
  <si>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</si>
  <si>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</si>
  <si>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</si>
  <si>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</si>
  <si>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</si>
  <si>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</si>
  <si>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</si>
  <si>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</si>
  <si>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</si>
  <si>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</si>
  <si>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</si>
  <si>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</si>
  <si>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</si>
  <si>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</si>
  <si>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</si>
  <si>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</si>
  <si>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</si>
  <si>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</si>
  <si>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</si>
  <si>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</si>
  <si>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</si>
  <si>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</si>
  <si>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</si>
  <si>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</si>
  <si>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</si>
  <si>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</si>
  <si>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</si>
  <si>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</si>
  <si>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</si>
  <si>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</si>
  <si>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</si>
  <si>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</si>
  <si>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</si>
  <si>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</si>
  <si>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</si>
  <si>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</si>
  <si>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</si>
  <si>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</si>
  <si>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</si>
  <si>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</si>
  <si>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</si>
  <si>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</si>
  <si>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</si>
  <si>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</si>
  <si>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</si>
  <si>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</si>
  <si>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</si>
  <si>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</si>
  <si>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</si>
  <si>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</si>
  <si>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</si>
  <si>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</si>
  <si>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</si>
  <si>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</si>
  <si>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</si>
  <si>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</si>
  <si>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</si>
  <si>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</si>
  <si>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</si>
  <si>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</si>
  <si>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</si>
  <si>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</si>
  <si>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</si>
  <si>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</si>
  <si>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</si>
  <si>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</si>
  <si>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</si>
  <si>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</si>
  <si>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</si>
  <si>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</si>
  <si>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</si>
  <si>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</si>
  <si>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</si>
  <si>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</si>
  <si>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</si>
  <si>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</si>
  <si>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</si>
  <si>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</si>
  <si>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</si>
  <si>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</si>
  <si>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</si>
  <si>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</si>
  <si>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</si>
  <si>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</si>
  <si>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</si>
  <si>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</si>
  <si>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</si>
  <si>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</si>
  <si>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</si>
  <si>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</si>
  <si>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</si>
  <si>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</si>
  <si>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</si>
  <si>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</si>
  <si>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</si>
  <si>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</si>
  <si>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</si>
  <si>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</si>
  <si>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</si>
  <si>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</si>
  <si>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</si>
  <si>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</si>
  <si>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</si>
  <si>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</si>
  <si>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</si>
  <si>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</si>
  <si>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</si>
  <si>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</si>
  <si>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</si>
  <si>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</si>
  <si>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</si>
  <si>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</si>
  <si>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</si>
  <si>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</si>
  <si>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</si>
  <si>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</si>
  <si>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</si>
  <si>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</si>
  <si>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</si>
  <si>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</si>
  <si>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</si>
  <si>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</si>
  <si>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</si>
  <si>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</si>
  <si>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</si>
  <si>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</si>
  <si>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</si>
  <si>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</si>
  <si>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</si>
  <si>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</si>
  <si>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</si>
  <si>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</si>
  <si>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</si>
  <si>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</si>
  <si>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</si>
  <si>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</si>
  <si>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</si>
  <si>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</si>
  <si>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</si>
  <si>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</si>
  <si>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</si>
  <si>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</si>
  <si>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</si>
  <si>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</si>
  <si>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</si>
  <si>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</si>
  <si>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</si>
  <si>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</si>
  <si>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</si>
  <si>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</si>
  <si>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</si>
  <si>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</si>
  <si>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</si>
  <si>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</si>
  <si>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</si>
  <si>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</si>
  <si>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</si>
  <si>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</si>
  <si>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</si>
  <si>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</si>
  <si>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</si>
  <si>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</si>
  <si>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</si>
  <si>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</si>
  <si>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</si>
  <si>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</si>
  <si>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</si>
  <si>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</si>
  <si>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</si>
  <si>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</si>
  <si>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</si>
  <si>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</si>
  <si>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</si>
  <si>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</si>
  <si>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</si>
  <si>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</si>
  <si>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</si>
  <si>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</si>
  <si>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</si>
  <si>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</si>
  <si>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</si>
  <si>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</si>
  <si>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</si>
  <si>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</si>
  <si>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</si>
  <si>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</si>
  <si>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</si>
  <si>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</si>
  <si>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</si>
  <si>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</si>
  <si>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</si>
  <si>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</si>
  <si>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</si>
  <si>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</si>
  <si>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</si>
  <si>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</si>
  <si>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</si>
  <si>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</si>
  <si>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</si>
  <si>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</si>
  <si>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</si>
  <si>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</si>
  <si>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</si>
  <si>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</si>
  <si>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</si>
  <si>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</si>
  <si>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</si>
  <si>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</si>
  <si>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</si>
  <si>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</si>
  <si>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</si>
  <si>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</si>
  <si>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</si>
  <si>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</si>
  <si>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</si>
  <si>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</si>
  <si>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</si>
  <si>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</si>
  <si>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</si>
  <si>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</si>
  <si>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</si>
  <si>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</si>
  <si>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</si>
  <si>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</si>
  <si>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</si>
  <si>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</si>
  <si>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</si>
  <si>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</si>
  <si>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</si>
  <si>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</si>
  <si>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</si>
  <si>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</si>
  <si>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</si>
  <si>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</si>
  <si>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</si>
  <si>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</si>
  <si>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</si>
  <si>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</si>
  <si>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</si>
  <si>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</si>
  <si>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</si>
  <si>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</si>
  <si>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</si>
  <si>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</si>
  <si>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</si>
  <si>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</si>
  <si>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</si>
  <si>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</si>
  <si>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</si>
  <si>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</si>
  <si>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</si>
  <si>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</si>
  <si>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</si>
  <si>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</si>
  <si>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</si>
  <si>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</si>
  <si>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</si>
  <si>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</si>
  <si>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</si>
  <si>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</si>
  <si>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</si>
  <si>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</si>
  <si>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</si>
  <si>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</si>
  <si>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</si>
  <si>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</si>
  <si>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</si>
  <si>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</si>
  <si>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</si>
  <si>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</si>
  <si>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</si>
  <si>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</si>
  <si>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</si>
  <si>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</si>
  <si>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</si>
  <si>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</si>
  <si>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</si>
  <si>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</si>
  <si>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</si>
  <si>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</si>
  <si>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</si>
  <si>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</si>
  <si>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</si>
  <si>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</si>
  <si>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</si>
  <si>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</si>
  <si>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</si>
  <si>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</si>
  <si>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</si>
  <si>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</si>
  <si>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</si>
  <si>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</si>
  <si>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</si>
  <si>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</si>
  <si>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</si>
  <si>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</si>
  <si>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</si>
  <si>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</si>
  <si>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</si>
  <si>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</si>
  <si>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</si>
  <si>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</si>
  <si>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</si>
  <si>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</si>
  <si>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</si>
  <si>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</si>
  <si>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</si>
  <si>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</si>
  <si>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</si>
  <si>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</si>
  <si>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</si>
  <si>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</si>
  <si>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</si>
  <si>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</si>
  <si>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</si>
  <si>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</si>
  <si>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</si>
  <si>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</si>
  <si>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</si>
  <si>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</si>
  <si>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</si>
  <si>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</si>
  <si>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</si>
  <si>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</si>
  <si>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</si>
  <si>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</si>
  <si>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</si>
  <si>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</si>
  <si>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</si>
  <si>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</si>
  <si>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</si>
  <si>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</si>
  <si>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</si>
  <si>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</si>
  <si>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</si>
  <si>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</si>
  <si>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</si>
  <si>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</si>
  <si>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</si>
  <si>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</si>
  <si>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</si>
  <si>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</si>
  <si>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</si>
  <si>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</si>
  <si>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</si>
  <si>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</si>
  <si>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</si>
  <si>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</si>
  <si>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</si>
  <si>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</si>
  <si>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</si>
  <si>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</si>
  <si>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</si>
  <si>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</si>
  <si>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</si>
  <si>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</si>
  <si>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</si>
  <si>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</si>
  <si>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</si>
  <si>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</si>
  <si>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</si>
  <si>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</si>
  <si>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</si>
  <si>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</si>
  <si>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</si>
  <si>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</si>
  <si>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</si>
  <si>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</si>
  <si>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</si>
  <si>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</si>
  <si>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</si>
  <si>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</si>
  <si>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</si>
  <si>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</si>
  <si>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</si>
  <si>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</si>
  <si>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</si>
  <si>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</si>
  <si>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</si>
  <si>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</si>
  <si>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</si>
  <si>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</si>
  <si>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</si>
  <si>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</si>
  <si>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</si>
  <si>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</si>
  <si>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</si>
  <si>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</si>
  <si>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</si>
  <si>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</si>
  <si>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</si>
  <si>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</si>
  <si>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</si>
  <si>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</si>
  <si>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</si>
  <si>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</si>
  <si>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</si>
  <si>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</si>
  <si>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</si>
  <si>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</si>
  <si>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</si>
  <si>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</si>
  <si>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</si>
  <si>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</si>
  <si>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</si>
  <si>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</si>
  <si>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</si>
  <si>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</si>
  <si>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</si>
  <si>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</si>
  <si>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</si>
  <si>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</si>
  <si>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</si>
  <si>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</si>
  <si>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</si>
  <si>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</si>
  <si>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</si>
  <si>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</si>
  <si>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</si>
  <si>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</si>
  <si>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</si>
  <si>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</si>
  <si>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</si>
  <si>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</si>
  <si>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</si>
  <si>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</si>
  <si>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</si>
  <si>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</si>
  <si>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</si>
  <si>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</si>
  <si>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</si>
  <si>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</si>
  <si>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</si>
  <si>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</si>
  <si>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</si>
  <si>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</si>
  <si>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</si>
  <si>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</si>
  <si>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</si>
  <si>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</si>
  <si>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</si>
  <si>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</si>
  <si>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</si>
  <si>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</si>
  <si>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</si>
  <si>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</si>
  <si>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</si>
  <si>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</si>
  <si>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</si>
  <si>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</si>
  <si>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</si>
  <si>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</si>
  <si>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</si>
  <si>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</si>
  <si>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</si>
  <si>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</si>
  <si>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</si>
  <si>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</si>
  <si>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</si>
  <si>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</si>
  <si>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</si>
  <si>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</si>
  <si>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</si>
  <si>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</si>
  <si>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</si>
  <si>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</si>
  <si>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</si>
  <si>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</si>
  <si>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</si>
  <si>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</si>
  <si>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</si>
  <si>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</si>
  <si>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</si>
  <si>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</si>
  <si>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</si>
  <si>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</si>
  <si>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</si>
  <si>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</si>
  <si>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</si>
  <si>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</si>
  <si>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</si>
  <si>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</si>
  <si>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</si>
  <si>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</si>
  <si>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</si>
  <si>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</si>
  <si>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</si>
  <si>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</si>
  <si>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</si>
  <si>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</si>
  <si>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</si>
  <si>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</si>
  <si>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</si>
  <si>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</si>
  <si>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</si>
  <si>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</si>
  <si>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</si>
  <si>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</si>
  <si>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</si>
  <si>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</si>
  <si>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</si>
  <si>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</si>
  <si>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</si>
  <si>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</si>
  <si>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</si>
  <si>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</si>
  <si>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</si>
  <si>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</si>
  <si>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</si>
  <si>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</si>
  <si>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</si>
  <si>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</si>
  <si>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</si>
  <si>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</si>
  <si>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</si>
  <si>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</si>
  <si>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</si>
  <si>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</si>
  <si>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</si>
  <si>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</si>
  <si>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</si>
  <si>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</si>
  <si>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</si>
  <si>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</si>
  <si>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</si>
  <si>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</si>
  <si>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</si>
  <si>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</si>
  <si>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</si>
  <si>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</si>
  <si>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</si>
  <si>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</si>
  <si>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</si>
  <si>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</si>
  <si>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</si>
  <si>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</si>
  <si>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</si>
  <si>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</si>
  <si>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</si>
  <si>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</si>
  <si>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</si>
  <si>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</si>
  <si>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</si>
  <si>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</si>
  <si>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</si>
  <si>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</si>
  <si>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</si>
  <si>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</si>
  <si>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</si>
  <si>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</si>
  <si>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</si>
  <si>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</si>
  <si>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</si>
  <si>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</si>
  <si>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</si>
  <si>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</si>
  <si>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</si>
  <si>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</si>
  <si>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</si>
  <si>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</si>
  <si>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</si>
  <si>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</si>
  <si>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</si>
  <si>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</si>
  <si>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</si>
  <si>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</si>
  <si>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</si>
  <si>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</si>
  <si>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</si>
  <si>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</si>
  <si>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</si>
  <si>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</si>
  <si>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</si>
  <si>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</si>
  <si>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</si>
  <si>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</si>
  <si>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</si>
  <si>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</si>
  <si>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</si>
  <si>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</si>
  <si>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</si>
  <si>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</si>
  <si>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</si>
  <si>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</si>
  <si>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</si>
  <si>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</si>
  <si>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</si>
  <si>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</si>
  <si>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</si>
  <si>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</si>
  <si>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</si>
  <si>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</si>
  <si>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</si>
  <si>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</si>
  <si>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</si>
  <si>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</si>
  <si>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</si>
  <si>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</si>
  <si>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</si>
  <si>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</si>
  <si>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</si>
  <si>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</si>
  <si>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</si>
  <si>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</si>
  <si>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</si>
  <si>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</si>
  <si>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</si>
  <si>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</si>
  <si>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</si>
  <si>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</si>
  <si>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</si>
  <si>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</si>
  <si>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</si>
  <si>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</si>
  <si>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</si>
  <si>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</si>
  <si>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</si>
  <si>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</si>
  <si>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</si>
  <si>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</si>
  <si>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</si>
  <si>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</si>
  <si>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</si>
  <si>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</si>
  <si>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</si>
  <si>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</si>
  <si>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</si>
  <si>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</si>
  <si>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</si>
  <si>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</si>
  <si>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</si>
  <si>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</si>
  <si>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</si>
  <si>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</si>
  <si>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</si>
  <si>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</si>
  <si>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</si>
  <si>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</si>
  <si>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</si>
  <si>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</si>
  <si>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</si>
  <si>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</si>
  <si>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</si>
  <si>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</si>
  <si>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</si>
  <si>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</si>
  <si>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</si>
  <si>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</si>
  <si>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</si>
  <si>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</si>
  <si>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</si>
  <si>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</si>
  <si>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</si>
  <si>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</si>
  <si>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</si>
  <si>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</si>
  <si>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</si>
  <si>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</si>
  <si>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</si>
  <si>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</si>
  <si>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</si>
  <si>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</si>
  <si>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</si>
  <si>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</si>
  <si>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</si>
  <si>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</si>
  <si>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</si>
  <si>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</si>
  <si>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</si>
  <si>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</si>
  <si>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</si>
  <si>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</si>
  <si>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</si>
  <si>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</si>
  <si>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</si>
  <si>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</si>
  <si>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</si>
  <si>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</si>
  <si>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</si>
  <si>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</si>
  <si>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</si>
  <si>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</si>
  <si>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</si>
  <si>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</si>
  <si>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</si>
  <si>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</si>
  <si>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</si>
  <si>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</si>
  <si>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</si>
  <si>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</si>
  <si>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</si>
  <si>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</si>
  <si>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</si>
  <si>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</si>
  <si>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</si>
  <si>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</si>
  <si>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</si>
  <si>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</si>
  <si>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</si>
  <si>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</si>
  <si>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</si>
  <si>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</si>
  <si>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</si>
  <si>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</si>
  <si>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</si>
  <si>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</si>
  <si>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</si>
  <si>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</si>
  <si>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</si>
  <si>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</si>
  <si>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</si>
  <si>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</si>
  <si>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</si>
  <si>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</si>
  <si>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</si>
  <si>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</si>
  <si>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</si>
  <si>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</si>
  <si>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</si>
  <si>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</si>
  <si>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</si>
  <si>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</si>
  <si>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</si>
  <si>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</si>
  <si>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</si>
  <si>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</si>
  <si>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</si>
  <si>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</si>
  <si>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</si>
  <si>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</si>
  <si>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</si>
  <si>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</si>
  <si>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</si>
  <si>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</si>
  <si>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</si>
  <si>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</si>
  <si>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</si>
  <si>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</si>
  <si>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</si>
  <si>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</si>
  <si>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</si>
  <si>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</si>
  <si>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</si>
  <si>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</si>
  <si>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</si>
  <si>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</si>
  <si>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</si>
  <si>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</si>
  <si>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</si>
  <si>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</si>
  <si>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</si>
  <si>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</si>
  <si>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</si>
  <si>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</si>
  <si>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</si>
  <si>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</si>
  <si>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</si>
  <si>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</si>
  <si>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</si>
  <si>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</si>
  <si>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</si>
  <si>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</si>
  <si>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</si>
  <si>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</si>
  <si>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</si>
  <si>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</si>
  <si>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</si>
  <si>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</si>
  <si>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</si>
  <si>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</si>
  <si>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</si>
  <si>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</si>
  <si>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</si>
  <si>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</si>
  <si>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</si>
  <si>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</si>
  <si>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</si>
  <si>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</si>
  <si>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</si>
  <si>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</si>
  <si>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</si>
  <si>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</si>
  <si>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</si>
  <si>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</si>
  <si>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</si>
  <si>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</si>
  <si>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</si>
  <si>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</si>
  <si>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</si>
  <si>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</si>
  <si>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</si>
  <si>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</si>
  <si>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</si>
  <si>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</si>
  <si>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</si>
  <si>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</si>
  <si>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</si>
  <si>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</si>
  <si>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</si>
  <si>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</si>
  <si>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</si>
  <si>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</si>
  <si>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</si>
  <si>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</si>
  <si>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</si>
  <si>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</si>
  <si>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</si>
  <si>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</si>
  <si>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</si>
  <si>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</si>
  <si>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</si>
  <si>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</si>
  <si>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</si>
  <si>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</si>
  <si>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</si>
  <si>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</si>
  <si>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</si>
  <si>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</si>
  <si>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</si>
  <si>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</si>
  <si>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</si>
  <si>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</si>
  <si>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</si>
  <si>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</si>
  <si>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</si>
  <si>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</si>
  <si>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</si>
  <si>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</si>
  <si>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</si>
  <si>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</si>
  <si>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</si>
  <si>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</si>
  <si>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</si>
  <si>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</si>
  <si>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</si>
  <si>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</si>
  <si>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</si>
  <si>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</si>
  <si>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</si>
  <si>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</si>
  <si>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</si>
  <si>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</si>
  <si>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</si>
  <si>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</si>
  <si>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</si>
  <si>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</si>
  <si>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</si>
  <si>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</si>
  <si>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</si>
  <si>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</si>
  <si>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</si>
  <si>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</si>
  <si>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</si>
  <si>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</si>
  <si>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</si>
  <si>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</si>
  <si>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</si>
  <si>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</si>
  <si>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</si>
  <si>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</si>
  <si>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</si>
  <si>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</si>
  <si>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</si>
  <si>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</si>
  <si>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</si>
  <si>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</si>
  <si>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</si>
  <si>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</si>
  <si>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</si>
  <si>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</si>
  <si>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</si>
  <si>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</si>
  <si>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</si>
  <si>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</si>
  <si>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</si>
  <si>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</si>
  <si>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</si>
  <si>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</si>
  <si>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</si>
  <si>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</si>
  <si>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</si>
  <si>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</si>
  <si>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</si>
  <si>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</si>
  <si>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</si>
  <si>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</si>
  <si>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</si>
  <si>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</si>
  <si>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</si>
  <si>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</si>
  <si>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</si>
  <si>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</si>
  <si>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</si>
  <si>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</si>
  <si>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</si>
  <si>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</si>
  <si>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</si>
  <si>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</si>
  <si>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</si>
  <si>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</si>
  <si>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</si>
  <si>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</si>
  <si>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</si>
  <si>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</si>
  <si>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</si>
  <si>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</si>
  <si>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</si>
  <si>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</si>
  <si>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</si>
  <si>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</si>
  <si>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</si>
  <si>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</si>
  <si>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</si>
  <si>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</si>
  <si>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</si>
  <si>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</si>
  <si>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</si>
  <si>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</si>
  <si>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</si>
  <si>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</si>
  <si>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</si>
  <si>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</si>
  <si>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</si>
  <si>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</si>
  <si>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</si>
  <si>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</si>
  <si>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</si>
  <si>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</si>
  <si>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</si>
  <si>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</si>
  <si>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</si>
  <si>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</si>
  <si>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</si>
  <si>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</si>
  <si>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</si>
  <si>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</si>
  <si>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</si>
  <si>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</si>
  <si>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</si>
  <si>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</si>
  <si>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</si>
  <si>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</si>
  <si>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</si>
  <si>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</si>
  <si>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</si>
  <si>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</si>
  <si>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</si>
  <si>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</si>
  <si>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</si>
  <si>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</si>
  <si>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</si>
  <si>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</si>
  <si>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</si>
  <si>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</si>
  <si>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</si>
  <si>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</si>
  <si>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</si>
  <si>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</si>
  <si>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</si>
  <si>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</si>
  <si>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</si>
  <si>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</si>
  <si>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</si>
  <si>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</si>
  <si>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</si>
  <si>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</si>
  <si>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</si>
  <si>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</si>
  <si>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</si>
  <si>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</si>
  <si>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</si>
  <si>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</si>
  <si>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</si>
  <si>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</si>
  <si>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</si>
  <si>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</si>
  <si>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</si>
  <si>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</si>
  <si>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</si>
  <si>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</si>
  <si>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</si>
  <si>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</si>
  <si>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</si>
  <si>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</si>
  <si>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</si>
  <si>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</si>
  <si>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</si>
  <si>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</si>
  <si>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</si>
  <si>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</si>
  <si>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</si>
  <si>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</si>
  <si>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</si>
  <si>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</si>
  <si>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</si>
  <si>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</si>
  <si>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</si>
  <si>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</si>
  <si>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</si>
  <si>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</si>
  <si>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</si>
  <si>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</si>
  <si>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</si>
  <si>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</si>
  <si>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</si>
  <si>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</si>
  <si>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</si>
  <si>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</si>
  <si>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</si>
  <si>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</si>
  <si>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</si>
  <si>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</si>
  <si>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</si>
  <si>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</si>
  <si>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</si>
  <si>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</si>
  <si>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</si>
  <si>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</si>
  <si>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</si>
  <si>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</si>
  <si>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</si>
  <si>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</si>
  <si>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</si>
  <si>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</si>
  <si>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</si>
  <si>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</si>
  <si>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</si>
  <si>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</si>
  <si>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</si>
  <si>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</si>
  <si>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</si>
  <si>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</si>
  <si>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</si>
  <si>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</si>
  <si>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</si>
  <si>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</si>
  <si>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</si>
  <si>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</si>
  <si>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</si>
  <si>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</si>
  <si>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</si>
  <si>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</si>
  <si>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</si>
  <si>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</si>
  <si>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</si>
  <si>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</si>
  <si>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</si>
  <si>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</si>
  <si>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</si>
  <si>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</si>
  <si>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</si>
  <si>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</si>
  <si>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</si>
  <si>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</si>
  <si>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</si>
  <si>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</si>
  <si>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</si>
  <si>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</si>
  <si>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</si>
  <si>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</si>
  <si>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</si>
  <si>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</si>
  <si>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</si>
  <si>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</si>
  <si>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</si>
  <si>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</si>
  <si>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</si>
  <si>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</si>
  <si>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</si>
  <si>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</si>
  <si>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</si>
  <si>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</si>
  <si>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</si>
  <si>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</si>
  <si>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</si>
  <si>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</si>
  <si>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</si>
  <si>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</si>
  <si>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</si>
  <si>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</si>
  <si>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</si>
  <si>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</si>
  <si>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</si>
  <si>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</si>
  <si>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</si>
  <si>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</si>
  <si>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</si>
  <si>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</si>
  <si>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</si>
  <si>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</si>
  <si>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</si>
  <si>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</si>
  <si>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</si>
  <si>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</si>
  <si>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</si>
  <si>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</si>
  <si>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</si>
  <si>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</si>
  <si>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</si>
  <si>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</si>
  <si>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</si>
  <si>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</si>
  <si>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</si>
  <si>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</si>
  <si>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</si>
  <si>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</si>
  <si>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</si>
  <si>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</si>
  <si>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</si>
  <si>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</si>
  <si>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</si>
  <si>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</si>
  <si>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</si>
  <si>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</si>
  <si>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</si>
  <si>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</si>
  <si>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</si>
  <si>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</si>
  <si>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</si>
  <si>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</si>
  <si>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</si>
  <si>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</si>
  <si>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</si>
  <si>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</si>
  <si>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</si>
  <si>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</si>
  <si>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</si>
  <si>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</si>
  <si>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</si>
  <si>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</si>
  <si>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</si>
  <si>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</si>
  <si>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</si>
  <si>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</si>
  <si>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</si>
  <si>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</si>
  <si>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</si>
  <si>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</si>
  <si>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</si>
  <si>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</si>
  <si>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</si>
  <si>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</si>
  <si>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</si>
  <si>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</si>
  <si>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</si>
  <si>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</si>
  <si>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</si>
  <si>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</si>
  <si>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</si>
  <si>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</si>
  <si>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</si>
  <si>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</si>
  <si>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</si>
  <si>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</si>
  <si>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</si>
  <si>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</si>
  <si>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</si>
  <si>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</si>
  <si>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</si>
  <si>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</si>
  <si>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</si>
  <si>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</si>
  <si>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</si>
  <si>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</si>
  <si>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</si>
  <si>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</si>
  <si>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</si>
  <si>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</si>
  <si>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</si>
  <si>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</si>
  <si>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</si>
  <si>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</si>
  <si>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</si>
  <si>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</si>
  <si>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</si>
  <si>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</si>
  <si>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</si>
  <si>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</si>
  <si>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</si>
  <si>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</si>
  <si>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</si>
  <si>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</si>
  <si>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</si>
  <si>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</si>
  <si>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</si>
  <si>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</si>
  <si>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</si>
  <si>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</si>
  <si>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</si>
  <si>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</si>
  <si>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</si>
  <si>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</si>
  <si>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</si>
  <si>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</si>
  <si>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</si>
  <si>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</si>
  <si>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</si>
  <si>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</si>
  <si>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</si>
  <si>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</si>
  <si>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</si>
  <si>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</si>
  <si>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</si>
  <si>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</si>
  <si>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</si>
  <si>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</si>
  <si>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</si>
  <si>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</si>
  <si>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</si>
  <si>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</si>
  <si>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</si>
  <si>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</si>
  <si>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</si>
  <si>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</si>
  <si>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</si>
  <si>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</si>
  <si>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</si>
  <si>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</si>
  <si>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</si>
  <si>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</si>
  <si>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</si>
  <si>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</si>
  <si>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</si>
  <si>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</si>
  <si>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</si>
  <si>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</si>
  <si>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</si>
  <si>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</si>
  <si>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</si>
  <si>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</si>
  <si>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</si>
  <si>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</si>
  <si>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</si>
  <si>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</si>
  <si>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</si>
  <si>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</si>
  <si>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</si>
  <si>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</si>
  <si>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</si>
  <si>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</si>
  <si>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</si>
  <si>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</si>
  <si>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</si>
  <si>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</si>
  <si>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</si>
  <si>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</si>
  <si>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</si>
  <si>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</si>
  <si>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</si>
  <si>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</si>
  <si>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</si>
  <si>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</si>
  <si>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</si>
  <si>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</si>
  <si>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</si>
  <si>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</si>
  <si>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</si>
  <si>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</si>
  <si>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</si>
  <si>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</si>
  <si>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</si>
  <si>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</si>
  <si>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</si>
  <si>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</si>
  <si>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</si>
  <si>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</si>
  <si>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</si>
  <si>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</si>
  <si>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</si>
  <si>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</si>
  <si>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</si>
  <si>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</si>
  <si>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</si>
  <si>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</si>
  <si>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</si>
  <si>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</si>
  <si>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</si>
  <si>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</si>
  <si>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</si>
  <si>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</si>
  <si>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</si>
  <si>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</si>
  <si>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</si>
  <si>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</si>
  <si>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</si>
  <si>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</si>
  <si>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</si>
  <si>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</si>
  <si>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</si>
  <si>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</si>
  <si>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</si>
  <si>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</si>
  <si>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</si>
  <si>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</si>
  <si>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</si>
  <si>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</si>
  <si>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</si>
  <si>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</si>
  <si>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</si>
  <si>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</si>
  <si>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</si>
  <si>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</si>
  <si>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</si>
  <si>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</si>
  <si>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</si>
  <si>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</si>
  <si>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</si>
  <si>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</si>
  <si>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</si>
  <si>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</si>
  <si>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</si>
  <si>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</si>
  <si>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</si>
  <si>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</si>
  <si>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</si>
  <si>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</si>
  <si>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</si>
  <si>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</si>
  <si>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</si>
  <si>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</si>
  <si>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</si>
  <si>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</si>
  <si>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</si>
  <si>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</si>
  <si>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</si>
  <si>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</si>
  <si>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</si>
  <si>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</si>
  <si>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</si>
  <si>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</si>
  <si>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</si>
  <si>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</si>
  <si>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</si>
  <si>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</si>
  <si>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</si>
  <si>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</si>
  <si>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</si>
  <si>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</si>
  <si>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</si>
  <si>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</si>
  <si>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</si>
  <si>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</si>
  <si>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</si>
  <si>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</si>
  <si>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</si>
  <si>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</si>
  <si>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</si>
  <si>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</si>
  <si>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</si>
  <si>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</si>
  <si>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</si>
  <si>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</si>
  <si>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</si>
  <si>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</si>
  <si>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</si>
  <si>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</si>
  <si>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</si>
  <si>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</si>
  <si>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</si>
  <si>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</si>
  <si>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</si>
  <si>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</si>
  <si>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</si>
  <si>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</si>
  <si>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</si>
  <si>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</si>
  <si>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</si>
  <si>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</si>
  <si>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</si>
  <si>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</si>
  <si>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</si>
  <si>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</si>
  <si>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</si>
  <si>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</si>
  <si>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</si>
  <si>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</si>
  <si>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</si>
  <si>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</si>
  <si>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</si>
  <si>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</si>
  <si>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</si>
  <si>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</si>
  <si>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</si>
  <si>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</si>
  <si>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</si>
  <si>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</si>
  <si>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</si>
  <si>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</si>
  <si>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</si>
  <si>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</si>
  <si>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</si>
  <si>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</si>
  <si>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</si>
  <si>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</si>
  <si>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</si>
  <si>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</si>
  <si>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</si>
  <si>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</si>
  <si>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</si>
  <si>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</si>
  <si>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</si>
  <si>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</si>
  <si>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</si>
  <si>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</si>
  <si>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</si>
  <si>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</si>
  <si>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</si>
  <si>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</si>
  <si>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</si>
  <si>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</si>
  <si>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</si>
  <si>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</si>
  <si>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</si>
  <si>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</si>
  <si>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</si>
  <si>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</si>
  <si>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</si>
  <si>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</si>
  <si>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</si>
  <si>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</si>
  <si>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</si>
  <si>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</si>
  <si>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</si>
  <si>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</si>
  <si>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</si>
  <si>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</si>
  <si>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</si>
  <si>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</si>
  <si>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</si>
  <si>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</si>
  <si>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</si>
  <si>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</si>
  <si>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</si>
  <si>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</si>
  <si>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</si>
  <si>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</si>
  <si>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</si>
  <si>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</si>
  <si>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</si>
  <si>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</si>
  <si>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</si>
  <si>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</si>
  <si>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</si>
  <si>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</si>
  <si>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</si>
  <si>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</si>
  <si>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</si>
  <si>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</si>
  <si>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</si>
  <si>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</si>
  <si>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</si>
  <si>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</si>
  <si>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</si>
  <si>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</si>
  <si>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</si>
  <si>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</si>
  <si>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</si>
  <si>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</si>
  <si>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</si>
  <si>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</si>
  <si>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</si>
  <si>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</si>
  <si>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</si>
  <si>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</si>
  <si>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</si>
  <si>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</si>
  <si>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</si>
  <si>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</si>
  <si>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</si>
  <si>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</si>
  <si>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</si>
  <si>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</si>
  <si>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</si>
  <si>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</si>
  <si>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</si>
  <si>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</si>
  <si>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</si>
  <si>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</si>
  <si>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</si>
  <si>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</si>
  <si>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</si>
  <si>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</si>
  <si>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</si>
  <si>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</si>
  <si>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</si>
  <si>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</si>
  <si>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</si>
  <si>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</si>
  <si>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</si>
  <si>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</si>
  <si>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</si>
  <si>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</si>
  <si>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</si>
  <si>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</si>
  <si>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</si>
  <si>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</si>
  <si>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</si>
  <si>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</si>
  <si>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</si>
  <si>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</si>
  <si>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</si>
  <si>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</si>
  <si>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</si>
  <si>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</si>
  <si>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</si>
  <si>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</si>
  <si>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</si>
  <si>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</si>
  <si>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</si>
  <si>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</si>
  <si>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</si>
  <si>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</si>
  <si>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</si>
  <si>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</si>
  <si>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</si>
  <si>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</si>
  <si>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</si>
  <si>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</si>
  <si>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</si>
  <si>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</si>
  <si>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</si>
  <si>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</si>
  <si>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</si>
  <si>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</si>
  <si>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</si>
  <si>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</si>
  <si>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</si>
  <si>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</si>
  <si>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</si>
  <si>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</si>
  <si>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</si>
  <si>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</si>
  <si>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</si>
  <si>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</si>
  <si>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</si>
  <si>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</si>
  <si>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</si>
  <si>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</si>
  <si>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</si>
  <si>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</si>
  <si>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</si>
  <si>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</si>
  <si>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</si>
  <si>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</si>
  <si>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</si>
  <si>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</si>
  <si>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</si>
  <si>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</si>
  <si>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</si>
  <si>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</si>
  <si>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</si>
  <si>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</si>
  <si>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</si>
  <si>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</si>
  <si>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</si>
  <si>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</si>
  <si>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</si>
  <si>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</si>
  <si>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</si>
  <si>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</si>
  <si>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</si>
  <si>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</si>
  <si>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</si>
  <si>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</si>
  <si>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</si>
  <si>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</si>
  <si>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</si>
  <si>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</si>
  <si>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</si>
  <si>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</si>
  <si>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</si>
  <si>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</si>
  <si>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</si>
  <si>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</si>
  <si>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</si>
  <si>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</si>
  <si>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</si>
  <si>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</si>
  <si>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</si>
  <si>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</si>
  <si>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</si>
  <si>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</si>
  <si>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</si>
  <si>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</si>
  <si>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</si>
  <si>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</si>
  <si>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</si>
  <si>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</si>
  <si>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</si>
  <si>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</si>
  <si>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</si>
  <si>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</si>
  <si>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</si>
  <si>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</si>
  <si>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</si>
  <si>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</si>
  <si>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</si>
  <si>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</si>
  <si>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</si>
  <si>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</si>
  <si>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</si>
  <si>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</si>
  <si>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</si>
  <si>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</si>
  <si>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</si>
  <si>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</si>
  <si>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</si>
  <si>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</si>
  <si>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</si>
  <si>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</si>
  <si>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</si>
  <si>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</si>
  <si>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</si>
  <si>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</si>
  <si>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</si>
  <si>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</si>
  <si>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</si>
  <si>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</si>
  <si>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</si>
  <si>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</si>
  <si>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</si>
  <si>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</si>
  <si>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</si>
  <si>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</si>
  <si>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</si>
  <si>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</si>
  <si>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</si>
  <si>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</si>
  <si>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</si>
  <si>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</si>
  <si>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</si>
  <si>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</si>
  <si>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</si>
  <si>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</si>
  <si>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</si>
  <si>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</si>
  <si>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</si>
  <si>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</si>
  <si>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</si>
  <si>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</si>
  <si>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</si>
  <si>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</si>
  <si>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</si>
  <si>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</si>
  <si>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</si>
  <si>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</si>
  <si>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</si>
  <si>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</si>
  <si>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</si>
  <si>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</si>
  <si>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</si>
  <si>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</si>
  <si>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</si>
  <si>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</si>
  <si>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</si>
  <si>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</si>
  <si>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</si>
  <si>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</si>
  <si>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</si>
  <si>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</si>
  <si>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</si>
  <si>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</si>
  <si>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</si>
  <si>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</si>
  <si>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</si>
  <si>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</si>
  <si>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</si>
  <si>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</si>
  <si>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</si>
  <si>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</si>
  <si>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</si>
  <si>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</si>
  <si>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</si>
  <si>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</si>
  <si>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</si>
  <si>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</si>
  <si>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</si>
  <si>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</si>
  <si>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</si>
  <si>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</si>
  <si>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</si>
  <si>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</si>
  <si>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</si>
  <si>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</si>
  <si>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</si>
  <si>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</si>
  <si>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</si>
  <si>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</si>
  <si>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</si>
  <si>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</si>
  <si>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</si>
  <si>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</si>
  <si>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</si>
  <si>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</si>
  <si>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</si>
  <si>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</si>
  <si>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</si>
  <si>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</si>
  <si>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</si>
  <si>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</si>
  <si>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</si>
  <si>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</si>
  <si>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</si>
  <si>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</si>
  <si>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</si>
  <si>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</si>
  <si>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</si>
  <si>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</si>
  <si>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</si>
  <si>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</si>
  <si>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</si>
  <si>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</si>
  <si>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</si>
  <si>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</si>
  <si>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</si>
  <si>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</si>
  <si>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</si>
  <si>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</si>
  <si>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</si>
  <si>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</si>
  <si>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</si>
  <si>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</si>
  <si>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</si>
  <si>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</si>
  <si>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</si>
  <si>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</si>
  <si>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</si>
  <si>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</si>
  <si>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</si>
  <si>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</si>
  <si>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</si>
  <si>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</si>
  <si>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</si>
  <si>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</si>
  <si>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</si>
  <si>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</si>
  <si>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</si>
  <si>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</si>
  <si>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</si>
  <si>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</si>
  <si>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</si>
  <si>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</si>
  <si>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</si>
  <si>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</si>
  <si>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</si>
  <si>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</si>
  <si>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</si>
  <si>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</si>
  <si>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</si>
  <si>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</si>
  <si>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</si>
  <si>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</si>
  <si>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</si>
  <si>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</si>
  <si>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</si>
  <si>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</si>
  <si>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</si>
  <si>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</si>
  <si>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</si>
  <si>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</si>
  <si>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</si>
  <si>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</si>
  <si>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</si>
  <si>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</si>
  <si>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</si>
  <si>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</si>
  <si>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</si>
  <si>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</si>
  <si>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</si>
  <si>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</si>
  <si>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</si>
  <si>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</si>
  <si>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</si>
  <si>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</si>
  <si>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</si>
  <si>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</si>
  <si>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</si>
  <si>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</si>
  <si>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</si>
  <si>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</si>
  <si>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</si>
  <si>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</si>
  <si>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</si>
  <si>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</si>
  <si>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</si>
  <si>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</si>
  <si>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</si>
  <si>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</si>
  <si>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</si>
  <si>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</si>
  <si>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</si>
  <si>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</si>
  <si>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</si>
  <si>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</si>
  <si>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</si>
  <si>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</si>
  <si>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</si>
  <si>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</si>
  <si>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</si>
  <si>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</si>
  <si>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</si>
  <si>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</si>
  <si>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</si>
  <si>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</si>
  <si>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</si>
  <si>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</si>
  <si>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</si>
  <si>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</si>
  <si>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</si>
  <si>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</si>
  <si>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</si>
  <si>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</si>
  <si>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</si>
  <si>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</si>
  <si>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</si>
  <si>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</si>
  <si>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</si>
  <si>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</si>
  <si>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</si>
  <si>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</si>
  <si>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</si>
  <si>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</si>
  <si>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</si>
  <si>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</si>
  <si>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</si>
  <si>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</si>
  <si>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</si>
  <si>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</si>
  <si>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</si>
  <si>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</si>
  <si>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</si>
  <si>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</si>
  <si>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</si>
  <si>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</si>
  <si>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</si>
  <si>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</si>
  <si>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</si>
  <si>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</si>
  <si>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</si>
  <si>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</si>
  <si>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</si>
  <si>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</si>
  <si>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</si>
  <si>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</si>
  <si>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</si>
  <si>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</si>
  <si>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</si>
  <si>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</si>
  <si>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</si>
  <si>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</si>
  <si>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</si>
  <si>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</si>
  <si>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</si>
  <si>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</si>
  <si>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</si>
  <si>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</si>
  <si>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</si>
  <si>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</si>
  <si>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</si>
  <si>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</si>
  <si>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</si>
  <si>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</si>
  <si>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</si>
  <si>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</si>
  <si>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</si>
  <si>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</si>
  <si>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</si>
  <si>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</si>
  <si>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</si>
  <si>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</si>
  <si>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</si>
  <si>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</si>
  <si>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</si>
  <si>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</si>
  <si>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</si>
  <si>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</si>
  <si>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</si>
  <si>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</si>
  <si>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</si>
  <si>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</si>
  <si>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</si>
  <si>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</si>
  <si>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</si>
  <si>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</si>
  <si>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</si>
  <si>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</si>
  <si>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</si>
  <si>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</si>
  <si>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</si>
  <si>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</si>
  <si>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</si>
  <si>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</si>
  <si>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</si>
  <si>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</si>
  <si>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</si>
  <si>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</si>
  <si>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</si>
  <si>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</si>
  <si>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</si>
  <si>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</si>
  <si>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</si>
  <si>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</si>
  <si>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</si>
  <si>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</si>
  <si>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</si>
  <si>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</si>
  <si>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</si>
  <si>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</si>
  <si>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</si>
  <si>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</si>
  <si>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</si>
  <si>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</si>
  <si>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</si>
  <si>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</si>
  <si>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</si>
  <si>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</si>
  <si>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</si>
  <si>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</si>
  <si>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</si>
  <si>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</si>
  <si>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</si>
  <si>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</si>
  <si>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</si>
  <si>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</si>
  <si>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</si>
  <si>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</si>
  <si>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</si>
  <si>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</si>
  <si>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</si>
  <si>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</si>
  <si>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</si>
  <si>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</si>
  <si>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</si>
  <si>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</si>
  <si>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</si>
  <si>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</si>
  <si>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</si>
  <si>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</si>
  <si>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</si>
  <si>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</si>
  <si>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</si>
  <si>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</si>
  <si>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</si>
  <si>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</si>
  <si>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</si>
  <si>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</si>
  <si>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</si>
  <si>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</si>
  <si>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</si>
  <si>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</si>
  <si>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</si>
  <si>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</si>
  <si>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</si>
  <si>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</si>
  <si>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</si>
  <si>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</si>
  <si>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</si>
  <si>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</si>
  <si>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</si>
  <si>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</si>
  <si>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</si>
  <si>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</si>
  <si>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</si>
  <si>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</si>
  <si>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</si>
  <si>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</si>
  <si>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</si>
  <si>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</si>
  <si>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</si>
  <si>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</si>
  <si>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</si>
  <si>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</si>
  <si>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</si>
  <si>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</si>
  <si>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</si>
  <si>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</si>
  <si>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</si>
  <si>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</si>
  <si>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</si>
  <si>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</si>
  <si>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</si>
  <si>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</si>
  <si>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</si>
  <si>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</si>
  <si>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</si>
  <si>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</si>
  <si>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</si>
  <si>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</si>
  <si>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</si>
  <si>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</si>
  <si>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</si>
  <si>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</si>
  <si>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</si>
  <si>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</si>
  <si>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</si>
  <si>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</si>
  <si>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</si>
  <si>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</si>
  <si>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</si>
  <si>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</si>
  <si>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</si>
  <si>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</si>
  <si>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</si>
  <si>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</si>
  <si>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</si>
  <si>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</si>
  <si>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</si>
  <si>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</si>
  <si>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</si>
  <si>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</si>
  <si>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</si>
  <si>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</si>
  <si>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</si>
  <si>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</si>
  <si>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</si>
  <si>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</si>
  <si>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</si>
  <si>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</si>
  <si>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</si>
  <si>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</si>
  <si>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</si>
  <si>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</si>
  <si>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</si>
  <si>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</si>
  <si>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</si>
  <si>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</si>
  <si>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</si>
  <si>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</si>
  <si>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</si>
  <si>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</si>
  <si>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</si>
  <si>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</si>
  <si>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</si>
  <si>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</si>
  <si>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</si>
  <si>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</si>
  <si>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</si>
  <si>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</si>
  <si>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</si>
  <si>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</si>
  <si>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</si>
  <si>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</si>
  <si>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</si>
  <si>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</si>
  <si>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</si>
  <si>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</si>
  <si>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</si>
  <si>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</si>
  <si>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</si>
  <si>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</si>
  <si>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</si>
  <si>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</si>
  <si>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</si>
  <si>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</si>
  <si>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</si>
  <si>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</si>
  <si>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</si>
  <si>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</si>
  <si>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</si>
  <si>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</si>
  <si>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</si>
  <si>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</si>
  <si>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</si>
  <si>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</si>
  <si>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</si>
  <si>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</si>
  <si>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</si>
  <si>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</si>
  <si>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</si>
  <si>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</si>
  <si>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</si>
  <si>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</si>
  <si>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</si>
  <si>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</si>
  <si>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</si>
  <si>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</si>
  <si>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</si>
  <si>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</si>
  <si>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</si>
  <si>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</si>
  <si>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</si>
  <si>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</si>
  <si>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</si>
  <si>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</si>
  <si>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</si>
  <si>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</si>
  <si>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</si>
  <si>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</si>
  <si>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</si>
  <si>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</si>
  <si>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</si>
  <si>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</si>
  <si>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</si>
  <si>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</si>
  <si>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</si>
  <si>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</si>
  <si>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</si>
  <si>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</si>
  <si>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</si>
  <si>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</si>
  <si>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</si>
  <si>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</si>
  <si>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</si>
  <si>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</si>
  <si>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</si>
  <si>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</si>
  <si>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</si>
  <si>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</si>
  <si>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</si>
  <si>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</si>
  <si>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</si>
  <si>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</si>
  <si>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</si>
  <si>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</si>
  <si>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</si>
  <si>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</si>
  <si>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</si>
  <si>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</si>
  <si>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</si>
  <si>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</si>
  <si>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</si>
  <si>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</si>
  <si>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</si>
  <si>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</si>
  <si>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</si>
  <si>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</si>
  <si>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</si>
  <si>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</si>
  <si>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</si>
  <si>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</si>
  <si>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</si>
  <si>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</si>
  <si>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</si>
  <si>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</si>
  <si>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</si>
  <si>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</si>
  <si>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</si>
  <si>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</si>
  <si>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</si>
  <si>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</si>
  <si>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</si>
  <si>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</si>
  <si>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</si>
  <si>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</si>
  <si>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</si>
  <si>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</si>
  <si>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</si>
  <si>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</si>
  <si>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</si>
  <si>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</si>
  <si>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</si>
  <si>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</si>
  <si>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</si>
  <si>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</si>
  <si>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</si>
  <si>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</si>
  <si>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</si>
  <si>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</si>
  <si>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</si>
  <si>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</si>
  <si>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</si>
  <si>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</si>
  <si>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</si>
  <si>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</si>
  <si>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</si>
  <si>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</si>
  <si>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</si>
  <si>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</si>
  <si>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</si>
  <si>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</si>
  <si>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</si>
  <si>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</si>
  <si>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</si>
  <si>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</si>
  <si>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</si>
  <si>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</si>
  <si>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</si>
  <si>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</si>
  <si>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</si>
  <si>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</si>
  <si>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</si>
  <si>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</si>
  <si>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</si>
  <si>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</si>
  <si>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</si>
  <si>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</si>
  <si>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</si>
  <si>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</si>
  <si>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</si>
  <si>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</si>
  <si>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</si>
  <si>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</si>
  <si>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</si>
  <si>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</si>
  <si>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</si>
  <si>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</si>
  <si>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</si>
  <si>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</si>
  <si>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</si>
  <si>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</si>
  <si>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</si>
  <si>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</si>
  <si>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</si>
  <si>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</si>
  <si>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</si>
  <si>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</si>
  <si>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</si>
  <si>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</si>
  <si>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</si>
  <si>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</si>
  <si>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</si>
  <si>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</si>
  <si>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</si>
  <si>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</si>
  <si>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</si>
  <si>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</si>
  <si>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</si>
  <si>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</si>
  <si>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</si>
  <si>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</si>
  <si>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</si>
  <si>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</si>
  <si>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</si>
  <si>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</si>
  <si>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</si>
  <si>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</si>
  <si>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</si>
  <si>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</si>
  <si>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</si>
  <si>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</si>
  <si>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</si>
  <si>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</si>
  <si>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</si>
  <si>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</si>
  <si>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</si>
  <si>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</si>
  <si>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</si>
  <si>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</si>
  <si>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</si>
  <si>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</si>
  <si>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</si>
  <si>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</si>
  <si>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</si>
  <si>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</si>
  <si>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</si>
  <si>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</si>
  <si>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</si>
  <si>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</si>
  <si>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</si>
  <si>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</si>
  <si>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</si>
  <si>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</si>
  <si>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</si>
  <si>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</si>
  <si>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</si>
  <si>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</si>
  <si>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</si>
  <si>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</si>
  <si>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</si>
  <si>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</si>
  <si>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</si>
  <si>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</si>
  <si>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</si>
  <si>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</si>
  <si>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</si>
  <si>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</si>
  <si>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</si>
  <si>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</si>
  <si>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</si>
  <si>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</si>
  <si>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</si>
  <si>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</si>
  <si>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</si>
  <si>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</si>
  <si>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</si>
  <si>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</si>
  <si>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</si>
  <si>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</si>
  <si>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</si>
  <si>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</si>
  <si>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</si>
  <si>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</si>
  <si>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</si>
  <si>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</si>
  <si>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</si>
  <si>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</si>
  <si>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</si>
  <si>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</si>
  <si>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</si>
  <si>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</si>
  <si>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</si>
  <si>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</si>
  <si>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</si>
  <si>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</si>
  <si>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</si>
  <si>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</si>
  <si>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</si>
  <si>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</si>
  <si>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</si>
  <si>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</si>
  <si>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</si>
  <si>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</si>
  <si>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</si>
  <si>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</si>
  <si>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</si>
  <si>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</si>
  <si>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</si>
  <si>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</si>
  <si>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</si>
  <si>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</si>
  <si>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</si>
  <si>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</si>
  <si>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</si>
  <si>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</si>
  <si>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</si>
  <si>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</si>
  <si>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</si>
  <si>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</si>
  <si>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</si>
  <si>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</si>
  <si>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</si>
  <si>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</si>
  <si>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</si>
  <si>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</si>
  <si>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</si>
  <si>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</si>
  <si>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</si>
  <si>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</si>
  <si>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</si>
  <si>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</si>
  <si>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</si>
  <si>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</si>
  <si>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</si>
  <si>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</si>
  <si>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</si>
  <si>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</si>
  <si>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</si>
  <si>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</si>
  <si>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</si>
  <si>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</si>
  <si>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</si>
  <si>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</si>
  <si>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</si>
  <si>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</si>
  <si>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</si>
  <si>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</si>
  <si>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</si>
  <si>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</si>
  <si>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</si>
  <si>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</si>
  <si>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</si>
  <si>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</si>
  <si>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</si>
  <si>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</si>
  <si>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</si>
  <si>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</si>
  <si>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</si>
  <si>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</si>
  <si>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</si>
  <si>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</si>
  <si>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</si>
  <si>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</si>
  <si>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</si>
  <si>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</si>
  <si>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</si>
  <si>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</si>
  <si>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</si>
  <si>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</si>
  <si>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</si>
  <si>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</si>
  <si>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</si>
  <si>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</si>
  <si>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</si>
  <si>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</si>
  <si>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</si>
  <si>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</si>
  <si>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</si>
  <si>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</si>
  <si>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</si>
  <si>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</si>
  <si>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</si>
  <si>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</si>
  <si>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</si>
  <si>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</si>
  <si>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</si>
  <si>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</si>
  <si>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</si>
  <si>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</si>
  <si>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</si>
  <si>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</si>
  <si>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</si>
  <si>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</si>
  <si>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</si>
  <si>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</si>
  <si>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</si>
  <si>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</si>
  <si>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</si>
  <si>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</si>
  <si>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</si>
  <si>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</si>
  <si>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</si>
  <si>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</si>
  <si>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</si>
  <si>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</si>
  <si>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</si>
  <si>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</si>
  <si>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</si>
  <si>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</si>
  <si>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</si>
  <si>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</si>
  <si>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</si>
  <si>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</si>
  <si>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</si>
  <si>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</si>
  <si>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</si>
  <si>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</si>
  <si>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</si>
  <si>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</si>
  <si>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</si>
  <si>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</si>
  <si>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</si>
  <si>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</si>
  <si>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</si>
  <si>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</si>
  <si>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</si>
  <si>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</si>
  <si>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</si>
  <si>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</si>
  <si>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</si>
  <si>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</si>
  <si>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</si>
  <si>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</si>
  <si>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</si>
  <si>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</si>
  <si>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</si>
  <si>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</si>
  <si>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</si>
  <si>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</si>
  <si>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</si>
  <si>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</si>
  <si>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</si>
  <si>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</si>
  <si>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</si>
  <si>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</si>
  <si>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</si>
  <si>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</si>
  <si>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</si>
  <si>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</si>
  <si>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</si>
  <si>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</si>
  <si>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</si>
  <si>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</si>
  <si>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</si>
  <si>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</si>
  <si>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</si>
  <si>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</si>
  <si>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</si>
  <si>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</si>
  <si>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</si>
  <si>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</si>
  <si>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</si>
  <si>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</si>
  <si>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</si>
  <si>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</si>
  <si>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</si>
  <si>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</si>
  <si>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</si>
  <si>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</si>
  <si>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</si>
  <si>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</si>
  <si>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</si>
  <si>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</si>
  <si>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</si>
  <si>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</si>
  <si>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</si>
  <si>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</si>
  <si>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</si>
  <si>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</si>
  <si>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</si>
  <si>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</si>
  <si>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</si>
  <si>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</si>
  <si>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</si>
  <si>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</si>
  <si>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</si>
  <si>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</si>
  <si>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</si>
  <si>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</si>
  <si>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</si>
  <si>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</si>
  <si>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</si>
  <si>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</si>
  <si>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</si>
  <si>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</si>
  <si>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</si>
  <si>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</si>
  <si>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</si>
  <si>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</si>
  <si>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</si>
  <si>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</si>
  <si>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</si>
  <si>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</si>
  <si>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</si>
  <si>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</si>
  <si>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</si>
  <si>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</si>
  <si>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</si>
  <si>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</si>
  <si>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</si>
  <si>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</si>
  <si>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</si>
  <si>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</si>
  <si>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</si>
  <si>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</si>
  <si>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</si>
  <si>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</si>
  <si>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</si>
  <si>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</si>
  <si>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</si>
  <si>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</si>
  <si>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</si>
  <si>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</si>
  <si>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</si>
  <si>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</si>
  <si>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</si>
  <si>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</si>
  <si>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</si>
  <si>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</si>
  <si>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</si>
  <si>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</si>
  <si>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</si>
  <si>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</si>
  <si>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</si>
  <si>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</si>
  <si>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</si>
  <si>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</si>
  <si>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</si>
  <si>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</si>
  <si>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</si>
  <si>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</si>
  <si>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</si>
  <si>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</si>
  <si>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</si>
  <si>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</si>
  <si>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</si>
  <si>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</si>
  <si>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</si>
  <si>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</si>
  <si>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</si>
  <si>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</si>
  <si>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</si>
  <si>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</si>
  <si>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</si>
  <si>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</si>
  <si>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</si>
  <si>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</si>
  <si>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</si>
  <si>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</si>
  <si>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</si>
  <si>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</si>
  <si>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</si>
  <si>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</si>
  <si>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</si>
  <si>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</si>
  <si>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</si>
  <si>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</si>
  <si>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</si>
  <si>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</si>
  <si>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</si>
  <si>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</si>
  <si>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</si>
  <si>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</si>
  <si>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</si>
  <si>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</si>
  <si>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</si>
  <si>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</si>
  <si>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</si>
  <si>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</si>
  <si>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</si>
  <si>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</si>
  <si>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</si>
  <si>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</si>
  <si>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</si>
  <si>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</si>
  <si>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</si>
  <si>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</si>
  <si>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</si>
  <si>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</si>
  <si>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</si>
  <si>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</si>
  <si>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</si>
  <si>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</si>
  <si>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</si>
  <si>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</si>
  <si>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</si>
  <si>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</si>
  <si>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</si>
  <si>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</si>
  <si>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</si>
  <si>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</si>
  <si>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</si>
  <si>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</si>
  <si>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</si>
  <si>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</si>
  <si>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</si>
  <si>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</si>
  <si>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</si>
  <si>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</si>
  <si>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</si>
  <si>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</si>
  <si>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</si>
  <si>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</si>
  <si>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</si>
  <si>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</si>
  <si>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</si>
  <si>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</si>
  <si>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</si>
  <si>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</si>
  <si>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</si>
  <si>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</si>
  <si>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</si>
  <si>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</si>
  <si>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</si>
  <si>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</si>
  <si>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</si>
  <si>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</si>
  <si>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</si>
  <si>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</si>
  <si>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</si>
  <si>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</si>
  <si>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</si>
  <si>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</si>
  <si>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</si>
  <si>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</si>
  <si>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</si>
  <si>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</si>
  <si>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</si>
  <si>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</si>
  <si>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</si>
  <si>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</si>
  <si>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</si>
  <si>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</si>
  <si>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</si>
  <si>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</si>
  <si>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</si>
  <si>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</si>
  <si>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</si>
  <si>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</si>
  <si>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</si>
  <si>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</si>
  <si>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</si>
  <si>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</si>
  <si>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</si>
  <si>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</si>
  <si>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</si>
  <si>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</si>
  <si>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</si>
  <si>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</si>
  <si>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</si>
  <si>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</si>
  <si>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</si>
  <si>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</si>
  <si>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</si>
  <si>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</si>
  <si>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</si>
  <si>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</si>
  <si>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</si>
  <si>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</si>
  <si>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</si>
  <si>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</si>
  <si>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</si>
  <si>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</si>
  <si>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</si>
  <si>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</si>
  <si>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</si>
  <si>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</si>
  <si>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</si>
  <si>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</si>
  <si>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</si>
  <si>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</si>
  <si>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</si>
  <si>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</si>
  <si>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</si>
  <si>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</si>
  <si>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</si>
  <si>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</si>
  <si>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</si>
  <si>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</si>
  <si>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</si>
  <si>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</si>
  <si>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</si>
  <si>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</si>
  <si>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</si>
  <si>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</si>
  <si>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</si>
  <si>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</si>
  <si>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</si>
  <si>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</si>
  <si>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</si>
  <si>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</si>
  <si>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</si>
  <si>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</si>
  <si>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</si>
  <si>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</si>
  <si>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</si>
  <si>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</si>
  <si>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</si>
  <si>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</si>
  <si>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</si>
  <si>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</si>
  <si>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</si>
  <si>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</si>
  <si>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</si>
  <si>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</si>
  <si>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</si>
  <si>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</si>
  <si>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</si>
  <si>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</si>
  <si>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</si>
  <si>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</si>
  <si>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</si>
  <si>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</si>
  <si>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</si>
  <si>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</si>
  <si>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</si>
  <si>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</si>
  <si>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</si>
  <si>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</si>
  <si>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</si>
  <si>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</si>
  <si>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</si>
  <si>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</si>
  <si>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</si>
  <si>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</si>
  <si>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</si>
  <si>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</si>
  <si>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</si>
  <si>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</si>
  <si>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</si>
  <si>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</si>
  <si>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</si>
  <si>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</si>
  <si>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</si>
  <si>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</si>
  <si>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</si>
  <si>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</si>
  <si>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</si>
  <si>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</si>
  <si>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</si>
  <si>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</si>
  <si>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</si>
  <si>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</si>
  <si>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</si>
  <si>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</si>
  <si>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</si>
  <si>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</si>
  <si>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</si>
  <si>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</si>
  <si>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</si>
  <si>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</si>
  <si>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</si>
  <si>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</si>
  <si>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</si>
  <si>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</si>
  <si>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</si>
  <si>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</si>
  <si>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</si>
  <si>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</si>
  <si>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</si>
  <si>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</si>
  <si>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</si>
  <si>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</si>
  <si>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</si>
  <si>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</si>
  <si>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</si>
  <si>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</si>
  <si>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</si>
  <si>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</si>
  <si>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</si>
  <si>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</si>
  <si>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</si>
  <si>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</si>
  <si>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</si>
  <si>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</si>
  <si>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</si>
  <si>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</si>
  <si>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</si>
  <si>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</si>
  <si>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</si>
  <si>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</si>
  <si>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</si>
  <si>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</si>
  <si>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</si>
  <si>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</si>
  <si>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</si>
  <si>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</si>
  <si>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</si>
  <si>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</si>
  <si>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</si>
  <si>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</si>
  <si>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</si>
  <si>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</si>
  <si>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</si>
  <si>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</si>
  <si>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</si>
  <si>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</si>
  <si>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</si>
  <si>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</si>
  <si>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</si>
  <si>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</si>
  <si>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</si>
  <si>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</si>
  <si>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</si>
  <si>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</si>
  <si>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</si>
  <si>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</si>
  <si>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</si>
  <si>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</si>
  <si>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</si>
  <si>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</si>
  <si>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</si>
  <si>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</si>
  <si>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</si>
  <si>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</si>
  <si>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</si>
  <si>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</si>
  <si>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</si>
  <si>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</si>
  <si>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</si>
  <si>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</si>
  <si>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</si>
  <si>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</si>
  <si>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</si>
  <si>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</si>
  <si>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</si>
  <si>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</si>
  <si>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</si>
  <si>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</si>
  <si>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</si>
  <si>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</si>
  <si>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</si>
  <si>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</si>
  <si>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</si>
  <si>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</si>
  <si>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</si>
  <si>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</si>
  <si>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</si>
  <si>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</si>
  <si>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</si>
  <si>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</si>
  <si>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</si>
  <si>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</si>
  <si>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</si>
  <si>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</si>
  <si>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</si>
  <si>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</si>
  <si>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</si>
  <si>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</si>
  <si>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</si>
  <si>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</si>
  <si>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</si>
  <si>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</si>
  <si>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</si>
  <si>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</si>
  <si>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</si>
  <si>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</si>
  <si>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</si>
  <si>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</si>
  <si>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</si>
  <si>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</si>
  <si>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</si>
  <si>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</si>
  <si>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</si>
  <si>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</si>
  <si>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</si>
  <si>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</si>
  <si>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</si>
  <si>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</si>
  <si>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</si>
  <si>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</si>
  <si>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</si>
  <si>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</si>
  <si>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</si>
  <si>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</si>
  <si>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</si>
  <si>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</si>
  <si>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</si>
  <si>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</si>
  <si>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</si>
  <si>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</si>
  <si>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</si>
  <si>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</si>
  <si>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</si>
  <si>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</si>
  <si>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</si>
  <si>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</si>
  <si>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</si>
  <si>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</si>
  <si>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</si>
  <si>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</si>
  <si>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</si>
  <si>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</si>
  <si>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</si>
  <si>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</si>
  <si>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</si>
  <si>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</si>
  <si>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</si>
  <si>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</si>
  <si>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</si>
  <si>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</si>
  <si>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</si>
  <si>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</si>
  <si>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</si>
  <si>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</si>
  <si>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</si>
  <si>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</si>
  <si>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</si>
  <si>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</si>
  <si>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</si>
  <si>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</si>
  <si>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</si>
  <si>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</si>
  <si>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</si>
  <si>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</si>
  <si>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</si>
  <si>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</si>
  <si>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</si>
  <si>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</si>
  <si>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</si>
  <si>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</si>
  <si>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</si>
  <si>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</si>
  <si>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</si>
  <si>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</si>
  <si>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</si>
  <si>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</si>
  <si>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</si>
  <si>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</si>
  <si>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</si>
  <si>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</si>
  <si>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</si>
  <si>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</si>
  <si>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</si>
  <si>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</si>
  <si>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</si>
  <si>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</si>
  <si>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</si>
  <si>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</si>
  <si>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</si>
  <si>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</si>
  <si>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</si>
  <si>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</si>
  <si>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</si>
  <si>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</si>
  <si>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</si>
  <si>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</si>
  <si>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</si>
  <si>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</si>
  <si>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</si>
  <si>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</si>
  <si>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</si>
  <si>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</si>
  <si>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</si>
  <si>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</si>
  <si>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</si>
  <si>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</si>
  <si>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</si>
  <si>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</si>
  <si>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</si>
  <si>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</si>
  <si>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</si>
  <si>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</si>
  <si>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</si>
  <si>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</si>
  <si>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</si>
  <si>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</si>
  <si>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</si>
  <si>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</si>
  <si>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</si>
  <si>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</si>
  <si>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</si>
  <si>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</si>
  <si>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</si>
  <si>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</si>
  <si>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</si>
  <si>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</si>
  <si>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</si>
  <si>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</si>
  <si>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</si>
  <si>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</si>
  <si>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</si>
  <si>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</si>
  <si>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</si>
  <si>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</si>
  <si>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</si>
  <si>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</si>
  <si>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</si>
  <si>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</si>
  <si>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</si>
  <si>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</si>
  <si>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</si>
  <si>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</si>
  <si>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</si>
  <si>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</si>
  <si>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</si>
  <si>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</si>
  <si>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</si>
  <si>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</si>
  <si>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</si>
  <si>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</si>
  <si>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</si>
  <si>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</si>
  <si>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</si>
  <si>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</si>
  <si>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</si>
  <si>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</si>
  <si>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</si>
  <si>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</si>
  <si>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</si>
  <si>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</si>
  <si>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</si>
  <si>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</si>
  <si>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</si>
  <si>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</si>
  <si>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</si>
  <si>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</si>
  <si>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</si>
  <si>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</si>
  <si>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</si>
  <si>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</si>
  <si>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</si>
  <si>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</si>
  <si>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</si>
  <si>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</si>
  <si>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</si>
  <si>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</si>
  <si>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</si>
  <si>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</si>
  <si>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</si>
  <si>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</si>
  <si>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</si>
  <si>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</si>
  <si>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</si>
  <si>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</si>
  <si>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</si>
  <si>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</si>
  <si>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</si>
  <si>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</si>
  <si>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</si>
  <si>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</si>
  <si>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</si>
  <si>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</si>
  <si>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</si>
  <si>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</si>
  <si>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</si>
  <si>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</si>
  <si>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</si>
  <si>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</si>
  <si>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</si>
  <si>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</si>
  <si>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</si>
  <si>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</si>
  <si>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</si>
  <si>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</si>
  <si>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</si>
  <si>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</si>
  <si>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</si>
  <si>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</si>
  <si>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</si>
  <si>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</si>
  <si>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</si>
  <si>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</si>
  <si>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</si>
  <si>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</si>
  <si>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</si>
  <si>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</si>
  <si>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</si>
  <si>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</si>
  <si>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</si>
  <si>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</si>
  <si>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</si>
  <si>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</si>
  <si>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</si>
  <si>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</si>
  <si>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</si>
  <si>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</si>
  <si>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</si>
  <si>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</si>
  <si>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</si>
  <si>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</si>
  <si>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</si>
  <si>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</si>
  <si>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</si>
  <si>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</si>
  <si>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</si>
  <si>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</si>
  <si>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</si>
  <si>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</si>
  <si>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</si>
  <si>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</si>
  <si>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</si>
  <si>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</si>
  <si>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</si>
  <si>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</si>
  <si>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</si>
  <si>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</si>
  <si>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</si>
  <si>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</si>
  <si>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</si>
  <si>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</si>
  <si>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</si>
  <si>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</si>
  <si>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</si>
  <si>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</si>
  <si>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</si>
  <si>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</si>
  <si>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</si>
  <si>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</si>
  <si>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</si>
  <si>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</si>
  <si>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</si>
  <si>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</si>
  <si>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</si>
  <si>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</si>
  <si>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</si>
  <si>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</si>
  <si>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</si>
  <si>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</si>
  <si>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</si>
  <si>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</si>
  <si>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</si>
  <si>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</si>
  <si>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</si>
  <si>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</si>
  <si>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</si>
  <si>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</si>
  <si>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</si>
  <si>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</si>
  <si>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</si>
  <si>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</si>
  <si>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</si>
  <si>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</si>
  <si>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</si>
  <si>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</si>
  <si>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</si>
  <si>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</si>
  <si>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</si>
  <si>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</si>
  <si>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</si>
  <si>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</si>
  <si>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</si>
  <si>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</si>
  <si>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</si>
  <si>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</si>
  <si>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</si>
  <si>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</si>
  <si>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</si>
  <si>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</si>
  <si>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</si>
  <si>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</si>
  <si>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</si>
  <si>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</si>
  <si>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</si>
  <si>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</si>
  <si>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</si>
  <si>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</si>
  <si>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</si>
  <si>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</si>
  <si>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</si>
  <si>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</si>
  <si>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</si>
  <si>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</si>
  <si>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</si>
  <si>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</si>
  <si>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</si>
  <si>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</si>
  <si>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</si>
  <si>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</si>
  <si>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</si>
  <si>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</si>
  <si>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</si>
  <si>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</si>
  <si>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</si>
  <si>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</si>
  <si>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</si>
  <si>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</si>
  <si>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</si>
  <si>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</si>
  <si>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</si>
  <si>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</si>
  <si>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</si>
  <si>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</si>
  <si>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</si>
  <si>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</si>
  <si>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</si>
  <si>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</si>
  <si>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</si>
  <si>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</si>
  <si>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</si>
  <si>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</si>
  <si>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</si>
  <si>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</si>
  <si>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</si>
  <si>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</si>
  <si>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</si>
  <si>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</si>
  <si>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</si>
  <si>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</si>
  <si>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</si>
  <si>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</si>
  <si>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</si>
  <si>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</si>
  <si>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</si>
  <si>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</si>
  <si>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</si>
  <si>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</si>
  <si>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</si>
  <si>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</si>
  <si>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</si>
  <si>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</si>
  <si>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</si>
  <si>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</si>
  <si>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</si>
  <si>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</si>
  <si>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</si>
  <si>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</si>
  <si>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</si>
  <si>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</si>
  <si>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</si>
  <si>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</si>
  <si>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</si>
  <si>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</si>
  <si>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</si>
  <si>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</si>
  <si>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</si>
  <si>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</si>
  <si>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</si>
  <si>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</si>
  <si>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</si>
  <si>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</si>
  <si>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</si>
  <si>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</si>
  <si>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</si>
  <si>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</si>
  <si>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</si>
  <si>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</si>
  <si>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</si>
  <si>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</si>
  <si>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</si>
  <si>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</si>
  <si>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</si>
  <si>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</si>
  <si>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</si>
  <si>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</si>
  <si>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</si>
  <si>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</si>
  <si>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</si>
  <si>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</si>
  <si>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</si>
  <si>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</si>
  <si>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</si>
  <si>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</si>
  <si>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</si>
  <si>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</si>
  <si>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</si>
  <si>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</si>
  <si>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</si>
  <si>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</si>
  <si>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</si>
  <si>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</si>
  <si>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</si>
  <si>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</si>
  <si>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</si>
  <si>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</si>
  <si>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</si>
  <si>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</si>
  <si>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</si>
  <si>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</si>
  <si>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</si>
  <si>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</si>
  <si>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</si>
  <si>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</si>
  <si>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</si>
  <si>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</si>
  <si>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</si>
  <si>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</si>
  <si>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</si>
  <si>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</si>
  <si>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</si>
  <si>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</si>
  <si>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</si>
  <si>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</si>
  <si>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</si>
  <si>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</si>
  <si>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</si>
  <si>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</si>
  <si>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</si>
  <si>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</si>
  <si>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</si>
  <si>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</si>
  <si>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</si>
  <si>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</si>
  <si>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</si>
  <si>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</si>
  <si>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</si>
  <si>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</si>
  <si>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</si>
  <si>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</si>
  <si>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</si>
  <si>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</si>
  <si>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</si>
  <si>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</si>
  <si>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</si>
  <si>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</si>
  <si>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</si>
  <si>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</si>
  <si>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</si>
  <si>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</si>
  <si>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</si>
  <si>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</si>
  <si>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</si>
  <si>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</si>
  <si>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</si>
  <si>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</si>
  <si>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</si>
  <si>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</si>
  <si>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</si>
  <si>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</si>
  <si>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</si>
  <si>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</si>
  <si>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</si>
  <si>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</si>
  <si>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</si>
  <si>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</si>
  <si>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</si>
  <si>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</si>
  <si>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</si>
  <si>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</si>
  <si>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</si>
  <si>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</si>
  <si>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</si>
  <si>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</si>
  <si>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</si>
  <si>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</si>
  <si>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</si>
  <si>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</si>
  <si>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</si>
  <si>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</si>
  <si>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</si>
  <si>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</si>
  <si>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</si>
  <si>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</si>
  <si>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</si>
  <si>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</si>
  <si>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</si>
  <si>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</si>
  <si>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</si>
  <si>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</si>
  <si>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</si>
  <si>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</si>
  <si>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</si>
  <si>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</si>
  <si>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</si>
  <si>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</si>
  <si>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</si>
  <si>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</si>
  <si>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</si>
  <si>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</si>
  <si>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</si>
  <si>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</si>
  <si>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</si>
  <si>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</si>
  <si>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</si>
  <si>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</si>
  <si>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</si>
  <si>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</si>
  <si>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</si>
  <si>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</si>
  <si>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</si>
  <si>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</si>
  <si>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</si>
  <si>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</si>
  <si>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</si>
  <si>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</si>
  <si>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</si>
  <si>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</si>
  <si>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</si>
  <si>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</si>
  <si>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</si>
  <si>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</si>
  <si>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</si>
  <si>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</si>
  <si>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</si>
  <si>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</si>
  <si>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</si>
  <si>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</si>
  <si>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</si>
  <si>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</si>
  <si>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</si>
  <si>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</si>
  <si>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</si>
  <si>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</si>
  <si>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</si>
  <si>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</si>
  <si>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</si>
  <si>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</si>
  <si>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</si>
  <si>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</si>
  <si>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</si>
  <si>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</si>
  <si>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</si>
  <si>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</si>
  <si>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</si>
  <si>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</si>
  <si>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</si>
  <si>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</si>
  <si>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</si>
  <si>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</si>
  <si>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</si>
  <si>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</si>
  <si>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</si>
  <si>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</si>
  <si>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</si>
  <si>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</si>
  <si>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</si>
  <si>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</si>
  <si>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</si>
  <si>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</si>
  <si>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</si>
  <si>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</si>
  <si>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</si>
  <si>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</si>
  <si>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</si>
  <si>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</si>
  <si>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</si>
  <si>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</si>
  <si>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</si>
  <si>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</si>
  <si>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</si>
  <si>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</si>
  <si>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</si>
  <si>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</si>
  <si>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</si>
  <si>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</si>
  <si>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</si>
  <si>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</si>
  <si>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</si>
  <si>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</si>
  <si>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</si>
  <si>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</si>
  <si>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</si>
  <si>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</si>
  <si>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</si>
  <si>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</si>
  <si>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</si>
  <si>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</si>
  <si>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</si>
  <si>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</si>
  <si>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</si>
  <si>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</si>
  <si>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</si>
  <si>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</si>
  <si>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</si>
  <si>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</si>
  <si>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</si>
  <si>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</si>
  <si>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</si>
  <si>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</si>
  <si>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</si>
  <si>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</si>
  <si>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</si>
  <si>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</si>
  <si>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</si>
  <si>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</si>
  <si>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</si>
  <si>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</si>
  <si>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</si>
  <si>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</si>
  <si>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</si>
  <si>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</si>
  <si>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</si>
  <si>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</si>
  <si>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</si>
  <si>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</si>
  <si>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</si>
  <si>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</si>
  <si>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</si>
  <si>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</si>
  <si>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</si>
  <si>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</si>
  <si>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</si>
  <si>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</si>
  <si>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</si>
  <si>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</si>
  <si>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</si>
  <si>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</si>
  <si>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</si>
  <si>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</si>
  <si>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</si>
  <si>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</si>
  <si>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</si>
  <si>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</si>
  <si>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</si>
  <si>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</si>
  <si>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</si>
  <si>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</si>
  <si>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</si>
  <si>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</si>
  <si>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</si>
  <si>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</si>
  <si>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</si>
  <si>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</si>
  <si>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</si>
  <si>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</si>
  <si>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</si>
  <si>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</si>
  <si>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</si>
  <si>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</si>
  <si>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</si>
  <si>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</si>
  <si>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</si>
  <si>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</si>
  <si>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</si>
  <si>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</si>
  <si>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</si>
  <si>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</si>
  <si>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</si>
  <si>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</si>
  <si>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</si>
  <si>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</si>
  <si>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</si>
  <si>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</si>
  <si>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</si>
  <si>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</si>
  <si>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</si>
  <si>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</si>
  <si>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</si>
  <si>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</si>
  <si>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</si>
  <si>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</si>
  <si>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</si>
  <si>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</si>
  <si>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</si>
  <si>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</si>
  <si>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</si>
  <si>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</si>
  <si>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</si>
  <si>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</si>
  <si>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</si>
  <si>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</si>
  <si>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</si>
  <si>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</si>
  <si>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</si>
  <si>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</si>
  <si>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</si>
  <si>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</si>
  <si>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</si>
  <si>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</si>
  <si>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</si>
  <si>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</si>
  <si>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</si>
  <si>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</si>
  <si>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</si>
  <si>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</si>
  <si>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</si>
  <si>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</si>
  <si>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</si>
  <si>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</si>
  <si>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</si>
  <si>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</si>
  <si>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</si>
  <si>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</si>
  <si>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</si>
  <si>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</si>
  <si>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</si>
  <si>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</si>
  <si>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</si>
  <si>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</si>
  <si>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</si>
  <si>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</si>
  <si>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</si>
  <si>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</si>
  <si>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</si>
  <si>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</si>
  <si>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</si>
  <si>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</si>
  <si>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</si>
  <si>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</si>
  <si>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</si>
  <si>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</si>
  <si>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</si>
  <si>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</si>
  <si>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</si>
  <si>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</si>
  <si>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</si>
  <si>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</si>
  <si>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</si>
  <si>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</si>
  <si>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</si>
  <si>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</si>
  <si>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</si>
  <si>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</si>
  <si>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</si>
  <si>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</si>
  <si>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</si>
  <si>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</si>
  <si>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</si>
  <si>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</si>
  <si>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</si>
  <si>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</si>
  <si>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</si>
  <si>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</si>
  <si>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</si>
  <si>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</si>
  <si>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</si>
  <si>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</si>
  <si>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</si>
  <si>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</si>
  <si>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</si>
  <si>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</si>
  <si>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</si>
  <si>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</si>
  <si>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</si>
  <si>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</si>
  <si>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</si>
  <si>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</si>
  <si>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</si>
  <si>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</si>
  <si>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</si>
  <si>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</si>
  <si>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</si>
  <si>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</si>
  <si>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</si>
  <si>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</si>
  <si>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</si>
  <si>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</si>
  <si>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</si>
  <si>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</si>
  <si>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</si>
  <si>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</si>
  <si>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</si>
  <si>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</si>
  <si>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</si>
  <si>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</si>
  <si>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</si>
  <si>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</si>
  <si>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</si>
  <si>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</si>
  <si>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</si>
  <si>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</si>
  <si>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</si>
  <si>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</si>
  <si>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</si>
  <si>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</si>
  <si>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</si>
  <si>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</si>
  <si>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</si>
  <si>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</si>
  <si>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</si>
  <si>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</si>
  <si>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</si>
  <si>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</si>
  <si>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</si>
  <si>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</si>
  <si>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</si>
  <si>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</si>
  <si>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</si>
  <si>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</si>
  <si>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</si>
  <si>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</si>
  <si>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</si>
  <si>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</si>
  <si>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</si>
  <si>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</si>
  <si>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</si>
  <si>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</si>
  <si>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</si>
  <si>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</si>
  <si>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</si>
  <si>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</si>
  <si>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</si>
  <si>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</si>
  <si>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</si>
  <si>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</si>
  <si>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</si>
  <si>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</si>
  <si>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</si>
  <si>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</si>
  <si>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</si>
  <si>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</si>
  <si>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</si>
  <si>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</si>
  <si>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</si>
  <si>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</si>
  <si>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</si>
  <si>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</si>
  <si>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</si>
  <si>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</si>
  <si>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</si>
  <si>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</si>
  <si>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</si>
  <si>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</si>
  <si>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</si>
  <si>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</si>
  <si>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</si>
  <si>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</si>
  <si>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</si>
  <si>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</si>
  <si>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</si>
  <si>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</si>
  <si>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</si>
  <si>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</si>
  <si>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</si>
  <si>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</si>
  <si>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</si>
  <si>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</si>
  <si>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</si>
  <si>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</si>
  <si>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</si>
  <si>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</si>
  <si>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</si>
  <si>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</si>
  <si>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</si>
  <si>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</si>
  <si>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</si>
  <si>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</si>
  <si>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</si>
  <si>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</si>
  <si>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</si>
  <si>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</si>
  <si>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</si>
  <si>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</si>
  <si>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</si>
  <si>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</si>
  <si>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</si>
  <si>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</si>
  <si>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</si>
  <si>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</si>
  <si>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</si>
  <si>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</si>
  <si>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</si>
  <si>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</si>
  <si>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</si>
  <si>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</si>
  <si>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</si>
  <si>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</si>
  <si>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</si>
  <si>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</si>
  <si>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</si>
  <si>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</si>
  <si>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</si>
  <si>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</si>
  <si>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</si>
  <si>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</si>
  <si>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</si>
  <si>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</si>
  <si>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</si>
  <si>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</si>
  <si>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</si>
  <si>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</si>
  <si>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</si>
  <si>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</si>
  <si>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</si>
  <si>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</si>
  <si>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</si>
  <si>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</si>
  <si>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</si>
  <si>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</si>
  <si>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</si>
  <si>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</si>
  <si>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</si>
  <si>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</si>
  <si>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</si>
  <si>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</si>
  <si>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</si>
  <si>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</si>
  <si>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</si>
  <si>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</si>
  <si>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</si>
  <si>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</si>
  <si>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</si>
  <si>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</si>
  <si>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</si>
  <si>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</si>
  <si>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</si>
  <si>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</si>
  <si>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</si>
  <si>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</si>
  <si>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</si>
  <si>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</si>
  <si>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</si>
  <si>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</si>
  <si>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</si>
  <si>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</si>
  <si>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</si>
  <si>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</si>
  <si>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</si>
  <si>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</si>
  <si>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</si>
  <si>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</si>
  <si>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</si>
  <si>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</si>
  <si>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</si>
  <si>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</si>
  <si>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</si>
  <si>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</si>
  <si>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</si>
  <si>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</si>
  <si>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</si>
  <si>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</si>
  <si>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</si>
  <si>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</si>
  <si>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</si>
  <si>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</si>
  <si>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</si>
  <si>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</si>
  <si>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</si>
  <si>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</si>
  <si>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</si>
  <si>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</si>
  <si>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</si>
  <si>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</si>
  <si>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</si>
  <si>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</si>
  <si>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</si>
  <si>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</si>
  <si>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</si>
  <si>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</si>
  <si>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</si>
  <si>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</si>
  <si>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</si>
  <si>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</si>
  <si>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</si>
  <si>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</si>
  <si>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</si>
  <si>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</si>
  <si>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</si>
  <si>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</si>
  <si>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</si>
  <si>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</si>
  <si>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</si>
  <si>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</si>
  <si>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</si>
  <si>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</si>
  <si>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</si>
  <si>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</si>
  <si>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</si>
  <si>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</si>
  <si>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</si>
  <si>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</si>
  <si>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</si>
  <si>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</si>
  <si>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</si>
  <si>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</si>
  <si>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</si>
  <si>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</si>
  <si>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</si>
  <si>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</si>
  <si>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</si>
  <si>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</si>
  <si>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</si>
  <si>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</si>
  <si>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</si>
  <si>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</si>
  <si>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</si>
  <si>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</si>
  <si>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</si>
  <si>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</si>
  <si>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</si>
  <si>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</si>
  <si>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</si>
  <si>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</si>
  <si>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</si>
  <si>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</si>
  <si>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</si>
  <si>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</si>
  <si>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</si>
  <si>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</si>
  <si>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</si>
  <si>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</si>
  <si>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</si>
  <si>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</si>
  <si>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</si>
  <si>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</si>
  <si>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</si>
  <si>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</si>
  <si>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</si>
  <si>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</si>
  <si>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</si>
  <si>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</si>
  <si>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</si>
  <si>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</si>
  <si>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</si>
  <si>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</si>
  <si>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</si>
  <si>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</si>
  <si>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</si>
  <si>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</si>
  <si>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</si>
  <si>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</si>
  <si>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</si>
  <si>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</si>
  <si>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</si>
  <si>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</si>
  <si>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</si>
  <si>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</si>
  <si>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</si>
  <si>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</si>
  <si>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</si>
  <si>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</si>
  <si>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</si>
  <si>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</si>
  <si>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</si>
  <si>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</si>
  <si>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</si>
  <si>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</si>
  <si>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</si>
  <si>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</si>
  <si>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</si>
  <si>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</si>
  <si>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</si>
  <si>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</si>
  <si>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</si>
  <si>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</si>
  <si>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</si>
  <si>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</si>
  <si>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</si>
  <si>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</si>
  <si>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</si>
  <si>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</si>
  <si>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</si>
  <si>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</si>
  <si>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</si>
  <si>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</si>
  <si>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</si>
  <si>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</si>
  <si>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</si>
  <si>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</si>
  <si>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</si>
  <si>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</si>
  <si>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</si>
  <si>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</si>
  <si>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</si>
  <si>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</si>
  <si>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</si>
  <si>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</si>
  <si>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</si>
  <si>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</si>
  <si>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</si>
  <si>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</si>
  <si>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</si>
  <si>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</si>
  <si>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</si>
  <si>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</si>
  <si>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</si>
  <si>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</si>
  <si>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</si>
  <si>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</si>
  <si>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</si>
  <si>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</si>
  <si>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</si>
  <si>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</si>
  <si>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</si>
  <si>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</si>
  <si>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</si>
  <si>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</si>
  <si>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</si>
  <si>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</si>
  <si>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</si>
  <si>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</si>
  <si>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</si>
  <si>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</si>
  <si>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</si>
  <si>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</si>
  <si>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</si>
  <si>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</si>
  <si>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</si>
  <si>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</si>
  <si>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</si>
  <si>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</si>
  <si>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</si>
  <si>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</si>
  <si>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</si>
  <si>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</si>
  <si>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</si>
  <si>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</si>
  <si>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</si>
  <si>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</si>
  <si>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</si>
  <si>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</si>
  <si>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</si>
  <si>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</si>
  <si>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</si>
  <si>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</si>
  <si>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</si>
  <si>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</si>
  <si>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</si>
  <si>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</si>
  <si>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</si>
  <si>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</si>
  <si>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</si>
  <si>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</si>
  <si>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</si>
  <si>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</si>
  <si>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</si>
  <si>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</si>
  <si>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</si>
  <si>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</si>
  <si>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</si>
  <si>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</si>
  <si>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</si>
  <si>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</si>
  <si>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</si>
  <si>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</si>
  <si>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</si>
  <si>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</si>
  <si>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</si>
  <si>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</si>
  <si>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</si>
  <si>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</si>
  <si>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</si>
  <si>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</si>
  <si>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</si>
  <si>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</si>
  <si>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</si>
  <si>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</si>
  <si>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</si>
  <si>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</si>
  <si>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</si>
  <si>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</si>
  <si>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</si>
  <si>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</si>
  <si>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</si>
  <si>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</si>
  <si>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</si>
  <si>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</si>
  <si>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</si>
  <si>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</si>
  <si>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</si>
  <si>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</si>
  <si>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</si>
  <si>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</si>
  <si>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</si>
  <si>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</si>
  <si>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</si>
  <si>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</si>
  <si>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</si>
  <si>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</si>
  <si>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</si>
  <si>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</si>
  <si>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</si>
  <si>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</si>
  <si>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</si>
  <si>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</si>
  <si>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</si>
  <si>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</si>
  <si>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</si>
  <si>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</si>
  <si>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</si>
  <si>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</si>
  <si>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</si>
  <si>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</si>
  <si>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</si>
  <si>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</si>
  <si>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</si>
  <si>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</si>
  <si>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</si>
  <si>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</si>
  <si>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</si>
  <si>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</si>
  <si>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</si>
  <si>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</si>
  <si>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</si>
  <si>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</si>
  <si>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</si>
  <si>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</si>
  <si>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</si>
  <si>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</si>
  <si>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</si>
  <si>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</si>
  <si>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</si>
  <si>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</si>
  <si>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</si>
  <si>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</si>
  <si>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</si>
  <si>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</si>
  <si>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</si>
  <si>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</si>
  <si>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</si>
  <si>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</si>
  <si>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</si>
  <si>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</si>
  <si>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</si>
  <si>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</si>
  <si>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</si>
  <si>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</si>
  <si>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</si>
  <si>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</si>
  <si>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</si>
  <si>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</si>
  <si>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</si>
  <si>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</si>
  <si>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</si>
  <si>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</si>
  <si>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</si>
  <si>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</si>
  <si>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</si>
  <si>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</si>
  <si>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</si>
  <si>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</si>
  <si>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</si>
  <si>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</si>
  <si>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</si>
  <si>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</si>
  <si>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</si>
  <si>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</si>
  <si>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</si>
  <si>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</si>
  <si>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</si>
  <si>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</si>
  <si>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</si>
  <si>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</si>
  <si>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</si>
  <si>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</si>
  <si>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</si>
  <si>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</si>
  <si>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</si>
  <si>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</si>
  <si>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</si>
  <si>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</si>
  <si>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</si>
  <si>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</si>
  <si>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</si>
  <si>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</si>
  <si>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</si>
  <si>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</si>
  <si>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</si>
  <si>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</si>
  <si>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</si>
  <si>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</si>
  <si>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</si>
  <si>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</si>
  <si>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</si>
  <si>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</si>
  <si>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</si>
  <si>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</si>
  <si>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</si>
  <si>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</si>
  <si>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</si>
  <si>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</si>
  <si>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</si>
  <si>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</si>
  <si>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</si>
  <si>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</si>
  <si>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</si>
  <si>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</si>
  <si>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</si>
  <si>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</si>
  <si>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</si>
  <si>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</si>
  <si>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</si>
  <si>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</si>
  <si>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</si>
  <si>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</si>
  <si>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</si>
  <si>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</si>
  <si>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</si>
  <si>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</si>
  <si>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</si>
  <si>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</si>
  <si>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</si>
  <si>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</si>
  <si>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</si>
  <si>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</si>
  <si>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</si>
  <si>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</si>
  <si>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</si>
  <si>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</si>
  <si>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</si>
  <si>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</si>
  <si>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</si>
  <si>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</si>
  <si>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</si>
  <si>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</si>
  <si>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</si>
  <si>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</si>
  <si>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</si>
  <si>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</si>
  <si>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</si>
  <si>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</si>
  <si>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</si>
  <si>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</si>
  <si>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</si>
  <si>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</si>
  <si>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</si>
  <si>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</si>
  <si>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</si>
  <si>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</si>
  <si>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</si>
  <si>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</si>
  <si>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</si>
  <si>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</si>
  <si>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</si>
  <si>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</si>
  <si>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</si>
  <si>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</si>
  <si>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</si>
  <si>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</si>
  <si>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</si>
  <si>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</si>
  <si>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</si>
  <si>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</si>
  <si>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</si>
  <si>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</si>
  <si>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</si>
  <si>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</si>
  <si>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</si>
  <si>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</si>
  <si>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</si>
  <si>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</si>
  <si>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</si>
  <si>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</si>
  <si>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</si>
  <si>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</si>
  <si>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</si>
  <si>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</si>
  <si>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</si>
  <si>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</si>
  <si>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</si>
  <si>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</si>
  <si>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</si>
  <si>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</si>
  <si>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</si>
  <si>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</si>
  <si>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</si>
  <si>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</si>
  <si>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</si>
  <si>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</si>
  <si>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</si>
  <si>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</si>
  <si>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</si>
  <si>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</si>
  <si>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</si>
  <si>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</si>
  <si>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</si>
  <si>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</si>
  <si>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</si>
  <si>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</si>
  <si>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</si>
  <si>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</si>
  <si>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</si>
  <si>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</si>
  <si>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</si>
  <si>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</si>
  <si>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</si>
  <si>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</si>
  <si>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</si>
  <si>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</si>
  <si>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</si>
  <si>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</si>
  <si>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</si>
  <si>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</si>
  <si>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</si>
  <si>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</si>
  <si>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</si>
  <si>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</si>
  <si>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</si>
  <si>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</si>
  <si>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</si>
  <si>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</si>
  <si>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</si>
  <si>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</si>
  <si>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</si>
  <si>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</si>
  <si>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</si>
  <si>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</si>
  <si>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</si>
  <si>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</si>
  <si>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</si>
  <si>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</si>
  <si>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</si>
  <si>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</si>
  <si>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</si>
  <si>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</si>
  <si>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</si>
  <si>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</si>
  <si>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</si>
  <si>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</si>
  <si>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</si>
  <si>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</si>
  <si>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</si>
  <si>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</si>
  <si>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</si>
  <si>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</si>
  <si>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</si>
  <si>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</si>
  <si>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</si>
  <si>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</si>
  <si>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</si>
  <si>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</si>
  <si>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</si>
  <si>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</si>
  <si>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</si>
  <si>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</si>
  <si>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</si>
  <si>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</si>
  <si>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</si>
  <si>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</si>
  <si>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</si>
  <si>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</si>
  <si>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</si>
  <si>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</si>
  <si>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</si>
  <si>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</si>
  <si>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</si>
  <si>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</si>
  <si>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</si>
  <si>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</si>
  <si>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</si>
  <si>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</si>
  <si>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</si>
  <si>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</si>
  <si>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</si>
  <si>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</si>
  <si>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</si>
  <si>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</si>
  <si>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</si>
  <si>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</si>
  <si>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</si>
  <si>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</si>
  <si>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</si>
  <si>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</si>
  <si>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</si>
  <si>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</si>
  <si>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</si>
  <si>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</si>
  <si>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</si>
  <si>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</si>
  <si>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</si>
  <si>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</si>
  <si>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</si>
  <si>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</si>
  <si>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</si>
  <si>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</si>
  <si>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</si>
  <si>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</si>
  <si>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</si>
  <si>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</si>
  <si>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</si>
  <si>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</si>
  <si>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</si>
  <si>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</si>
  <si>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</si>
  <si>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</si>
  <si>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</si>
  <si>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</si>
  <si>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</si>
  <si>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</si>
  <si>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</si>
  <si>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</si>
  <si>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</si>
  <si>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</si>
  <si>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</si>
  <si>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</si>
  <si>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</si>
  <si>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</si>
  <si>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</si>
  <si>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</si>
  <si>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</si>
  <si>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</si>
  <si>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</si>
  <si>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</si>
  <si>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</si>
  <si>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</si>
  <si>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</si>
  <si>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</si>
  <si>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</si>
  <si>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</si>
  <si>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</si>
  <si>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</si>
  <si>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</si>
  <si>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</si>
  <si>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</si>
  <si>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</si>
  <si>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</si>
  <si>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</si>
  <si>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</si>
  <si>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</si>
  <si>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</si>
  <si>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</si>
  <si>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</si>
  <si>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</si>
  <si>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</si>
  <si>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</si>
  <si>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</si>
  <si>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</si>
  <si>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</si>
  <si>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</si>
  <si>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</si>
  <si>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</si>
  <si>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</si>
  <si>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</si>
  <si>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</si>
  <si>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</si>
  <si>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</si>
  <si>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</si>
  <si>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</si>
  <si>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</si>
  <si>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</si>
  <si>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</si>
  <si>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</si>
  <si>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</si>
  <si>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</si>
  <si>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</si>
  <si>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</si>
  <si>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</si>
  <si>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</si>
  <si>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</si>
  <si>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</si>
  <si>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</si>
  <si>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</si>
  <si>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</si>
  <si>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</si>
  <si>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</si>
  <si>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</si>
  <si>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</si>
  <si>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</si>
  <si>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</si>
  <si>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</si>
  <si>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</si>
  <si>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</si>
  <si>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</si>
  <si>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</si>
  <si>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</si>
  <si>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</si>
  <si>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</si>
  <si>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</si>
  <si>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</si>
  <si>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</si>
  <si>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</si>
  <si>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</si>
  <si>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</si>
  <si>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</si>
  <si>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</si>
  <si>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</si>
  <si>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</si>
  <si>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</si>
  <si>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</si>
  <si>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</si>
  <si>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</si>
  <si>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</si>
  <si>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</si>
  <si>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</si>
  <si>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</si>
  <si>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</si>
  <si>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</si>
  <si>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</si>
  <si>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</si>
  <si>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</si>
  <si>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</si>
  <si>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</si>
  <si>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</si>
  <si>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</si>
  <si>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</si>
  <si>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</si>
  <si>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</si>
  <si>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</si>
  <si>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</si>
  <si>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</si>
  <si>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</si>
  <si>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</si>
  <si>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</si>
  <si>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</si>
  <si>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</si>
  <si>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</si>
  <si>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</si>
  <si>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</si>
  <si>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</si>
  <si>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</si>
  <si>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</si>
  <si>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</si>
  <si>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</si>
  <si>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</si>
  <si>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</si>
  <si>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</si>
  <si>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</si>
  <si>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</si>
  <si>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</si>
  <si>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</si>
  <si>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</si>
  <si>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</si>
  <si>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</si>
  <si>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</si>
  <si>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</si>
  <si>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</si>
  <si>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</si>
  <si>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</si>
  <si>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</si>
  <si>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</si>
  <si>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</si>
  <si>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</si>
  <si>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</si>
  <si>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</si>
  <si>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</si>
  <si>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</si>
  <si>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</si>
  <si>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</si>
  <si>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</si>
  <si>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</si>
  <si>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</si>
  <si>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</si>
  <si>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</si>
  <si>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</si>
  <si>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</si>
  <si>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</si>
  <si>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</si>
  <si>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</si>
  <si>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</si>
  <si>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</si>
  <si>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</si>
  <si>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</si>
  <si>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</si>
  <si>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</si>
  <si>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</si>
  <si>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</si>
  <si>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</si>
  <si>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</si>
  <si>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</si>
  <si>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</si>
  <si>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</si>
  <si>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</si>
  <si>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</si>
  <si>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</si>
  <si>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</si>
  <si>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</si>
  <si>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</si>
  <si>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</si>
  <si>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</si>
  <si>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</si>
  <si>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</si>
  <si>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</si>
  <si>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</si>
  <si>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</si>
  <si>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</si>
  <si>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</si>
  <si>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</si>
  <si>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</si>
  <si>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</si>
  <si>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</si>
  <si>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</si>
  <si>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</si>
  <si>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</si>
  <si>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</si>
  <si>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</si>
  <si>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</si>
  <si>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</si>
  <si>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</si>
  <si>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</si>
  <si>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</si>
  <si>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</si>
  <si>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</si>
  <si>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</si>
  <si>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</si>
  <si>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</si>
  <si>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</si>
  <si>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</si>
  <si>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</si>
  <si>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</si>
  <si>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</si>
  <si>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</si>
  <si>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</si>
  <si>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</si>
  <si>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</si>
  <si>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</si>
  <si>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</si>
  <si>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</si>
  <si>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</si>
  <si>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</si>
  <si>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</si>
  <si>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</si>
  <si>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</si>
  <si>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</si>
  <si>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</si>
  <si>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</si>
  <si>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</si>
  <si>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</si>
  <si>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</si>
  <si>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</si>
  <si>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</si>
  <si>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</si>
  <si>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</si>
  <si>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</si>
  <si>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</si>
  <si>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</si>
  <si>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</si>
  <si>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</si>
  <si>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</si>
  <si>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</si>
  <si>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</si>
  <si>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</si>
  <si>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</si>
  <si>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</si>
  <si>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</si>
  <si>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</si>
  <si>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</si>
  <si>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</si>
  <si>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</si>
  <si>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</si>
  <si>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</si>
  <si>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</si>
  <si>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</si>
  <si>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</si>
  <si>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</si>
  <si>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</si>
  <si>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</si>
  <si>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</si>
  <si>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</si>
  <si>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</si>
  <si>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</si>
  <si>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</si>
  <si>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</si>
  <si>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</si>
  <si>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</si>
  <si>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</si>
  <si>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</si>
  <si>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</si>
  <si>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</si>
  <si>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</si>
  <si>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</si>
  <si>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</si>
  <si>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</si>
  <si>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</si>
  <si>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</si>
  <si>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</si>
  <si>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</si>
  <si>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</si>
  <si>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</si>
  <si>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</si>
  <si>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</si>
  <si>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</si>
  <si>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</si>
  <si>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</si>
  <si>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</si>
  <si>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</si>
  <si>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</si>
  <si>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</si>
  <si>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</si>
  <si>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</si>
  <si>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</si>
  <si>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</si>
  <si>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</si>
  <si>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</si>
  <si>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</si>
  <si>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</si>
  <si>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</si>
  <si>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</si>
  <si>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</si>
  <si>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</si>
  <si>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</si>
  <si>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</si>
  <si>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</si>
  <si>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</si>
  <si>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</si>
  <si>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</si>
  <si>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</si>
  <si>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</si>
  <si>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</si>
  <si>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</si>
  <si>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</si>
  <si>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</si>
  <si>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</si>
  <si>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</si>
  <si>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</si>
  <si>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</si>
  <si>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</si>
  <si>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</si>
  <si>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</si>
  <si>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</si>
  <si>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</si>
  <si>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</si>
  <si>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</si>
  <si>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</si>
  <si>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</si>
  <si>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</si>
  <si>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</si>
  <si>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</si>
  <si>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</si>
  <si>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</si>
  <si>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</si>
  <si>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</si>
  <si>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</si>
  <si>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</si>
  <si>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</si>
  <si>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</si>
  <si>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</si>
  <si>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</si>
  <si>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</si>
  <si>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</si>
  <si>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</si>
  <si>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</si>
  <si>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</si>
  <si>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</si>
  <si>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</si>
  <si>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</si>
  <si>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</si>
  <si>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</si>
  <si>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</si>
  <si>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</si>
  <si>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</si>
  <si>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</si>
  <si>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</si>
  <si>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</si>
  <si>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</si>
  <si>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</si>
  <si>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</si>
  <si>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</si>
  <si>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</si>
  <si>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</si>
  <si>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</si>
  <si>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</si>
  <si>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</si>
  <si>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</si>
  <si>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</si>
  <si>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</si>
  <si>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</si>
  <si>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</si>
  <si>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</si>
  <si>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</si>
  <si>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</si>
  <si>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</si>
  <si>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</si>
  <si>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</si>
  <si>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</si>
  <si>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</si>
  <si>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</si>
  <si>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</si>
  <si>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</si>
  <si>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</si>
  <si>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</si>
  <si>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</si>
  <si>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</si>
  <si>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</si>
  <si>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</si>
  <si>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</si>
  <si>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</si>
  <si>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</si>
  <si>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</si>
  <si>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</si>
  <si>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</si>
  <si>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</si>
  <si>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</si>
  <si>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</si>
  <si>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</si>
  <si>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</si>
  <si>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</si>
  <si>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</si>
  <si>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</si>
  <si>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</si>
  <si>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</si>
  <si>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</si>
  <si>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</si>
  <si>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</si>
  <si>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</si>
  <si>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</si>
  <si>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</si>
  <si>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</si>
  <si>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</si>
  <si>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</si>
  <si>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</si>
  <si>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</si>
  <si>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</si>
  <si>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</si>
  <si>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</si>
  <si>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</si>
  <si>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</si>
  <si>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</si>
  <si>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</si>
  <si>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</si>
  <si>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</si>
  <si>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</si>
  <si>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</si>
  <si>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</si>
  <si>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</si>
  <si>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</si>
  <si>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</si>
  <si>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</si>
  <si>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</si>
  <si>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</si>
  <si>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</si>
  <si>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</si>
  <si>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</si>
  <si>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</si>
  <si>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</si>
  <si>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</si>
  <si>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</si>
  <si>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</si>
  <si>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</si>
  <si>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</si>
  <si>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</si>
  <si>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</si>
  <si>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</si>
  <si>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</si>
  <si>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</si>
  <si>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</si>
  <si>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</si>
  <si>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</si>
  <si>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</si>
  <si>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</si>
  <si>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</si>
  <si>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</si>
  <si>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</si>
  <si>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</si>
  <si>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</si>
  <si>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</si>
  <si>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</si>
  <si>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</si>
  <si>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</si>
  <si>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</si>
  <si>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</si>
  <si>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</si>
  <si>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</si>
  <si>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</si>
  <si>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</si>
  <si>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</si>
  <si>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</si>
  <si>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</si>
  <si>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</si>
  <si>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</si>
  <si>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</si>
  <si>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</si>
  <si>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</si>
  <si>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</si>
  <si>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</si>
  <si>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</si>
  <si>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</si>
  <si>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</si>
  <si>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</si>
  <si>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</si>
  <si>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</si>
  <si>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</si>
  <si>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</si>
  <si>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</si>
  <si>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</si>
  <si>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</si>
  <si>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</si>
  <si>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</si>
  <si>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</si>
  <si>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</si>
  <si>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</si>
  <si>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</si>
  <si>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</si>
  <si>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</si>
  <si>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</si>
  <si>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</si>
  <si>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</si>
  <si>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</si>
  <si>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</si>
  <si>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</si>
  <si>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</si>
  <si>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</si>
  <si>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</si>
  <si>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</si>
  <si>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</si>
  <si>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</si>
  <si>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</si>
  <si>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</si>
  <si>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</si>
  <si>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</si>
  <si>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</si>
  <si>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</si>
  <si>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</si>
  <si>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</si>
  <si>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</si>
  <si>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</si>
  <si>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</si>
  <si>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</si>
  <si>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</si>
  <si>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</si>
  <si>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</si>
  <si>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</si>
  <si>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</si>
  <si>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</si>
  <si>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</si>
  <si>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</si>
  <si>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</si>
  <si>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</si>
  <si>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</si>
  <si>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</si>
  <si>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</si>
  <si>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</si>
  <si>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</si>
  <si>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</si>
  <si>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</si>
  <si>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</si>
  <si>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</si>
  <si>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</si>
  <si>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</si>
  <si>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</si>
  <si>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</si>
  <si>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</si>
  <si>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</si>
  <si>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</si>
  <si>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</si>
  <si>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</si>
  <si>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</si>
  <si>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</si>
  <si>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</si>
  <si>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</si>
  <si>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</si>
  <si>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</si>
  <si>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</si>
  <si>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</si>
  <si>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</si>
  <si>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</si>
  <si>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</si>
  <si>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</si>
  <si>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</si>
  <si>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</si>
  <si>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</si>
  <si>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</si>
  <si>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</si>
  <si>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</si>
  <si>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</si>
  <si>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</si>
  <si>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</si>
  <si>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</si>
  <si>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</si>
  <si>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</si>
  <si>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</si>
  <si>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</si>
  <si>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</si>
  <si>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</si>
  <si>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</si>
  <si>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</si>
  <si>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</si>
  <si>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</si>
  <si>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</si>
  <si>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</si>
  <si>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</si>
  <si>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</si>
  <si>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</si>
  <si>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</si>
  <si>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</si>
  <si>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</si>
  <si>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</si>
  <si>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</si>
  <si>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</si>
  <si>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</si>
  <si>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</si>
  <si>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</si>
  <si>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</si>
  <si>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</si>
  <si>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</si>
  <si>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</si>
  <si>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</si>
  <si>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</si>
  <si>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</si>
  <si>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</si>
  <si>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</si>
  <si>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</si>
  <si>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</si>
  <si>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</si>
  <si>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</si>
  <si>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</si>
  <si>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</si>
  <si>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</si>
  <si>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</si>
  <si>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</si>
  <si>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</si>
  <si>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</si>
  <si>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</si>
  <si>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</si>
  <si>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</si>
  <si>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</si>
  <si>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</si>
  <si>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</si>
  <si>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</si>
  <si>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</si>
  <si>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</si>
  <si>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</si>
  <si>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</si>
  <si>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</si>
  <si>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</si>
  <si>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</si>
  <si>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</si>
  <si>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</si>
  <si>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</si>
  <si>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</si>
  <si>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</si>
  <si>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</si>
  <si>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</si>
  <si>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</si>
  <si>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</si>
  <si>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</si>
  <si>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</si>
  <si>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</si>
  <si>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</si>
  <si>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</si>
  <si>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</si>
  <si>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</si>
  <si>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</si>
  <si>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</si>
  <si>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</si>
  <si>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</si>
  <si>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</si>
  <si>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</si>
  <si>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</si>
  <si>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</si>
  <si>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</si>
  <si>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</si>
  <si>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</si>
  <si>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</si>
  <si>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</si>
  <si>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</si>
  <si>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</si>
  <si>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</si>
  <si>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</si>
  <si>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</si>
  <si>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</si>
  <si>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</si>
  <si>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</si>
  <si>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</si>
  <si>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</si>
  <si>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</si>
  <si>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</si>
  <si>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</si>
  <si>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</si>
  <si>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</si>
  <si>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</si>
  <si>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</si>
  <si>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</si>
  <si>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</si>
  <si>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</si>
  <si>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</si>
  <si>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</si>
  <si>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</si>
  <si>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</si>
  <si>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</si>
  <si>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</si>
  <si>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</si>
  <si>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</si>
  <si>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</si>
  <si>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</si>
  <si>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</si>
  <si>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</si>
  <si>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</si>
  <si>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</si>
  <si>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</si>
  <si>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</si>
  <si>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</si>
  <si>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</si>
  <si>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</si>
  <si>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</si>
  <si>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</si>
  <si>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</si>
  <si>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</si>
  <si>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</si>
  <si>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</si>
  <si>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</si>
  <si>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</si>
  <si>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</si>
  <si>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</si>
  <si>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</si>
  <si>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</si>
  <si>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</si>
  <si>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</si>
  <si>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</si>
  <si>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</si>
  <si>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</si>
  <si>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</si>
  <si>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</si>
  <si>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</si>
  <si>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</si>
  <si>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</si>
  <si>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</si>
  <si>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</si>
  <si>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</si>
  <si>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</si>
  <si>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</si>
  <si>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</si>
  <si>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</si>
  <si>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</si>
  <si>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</si>
  <si>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</si>
  <si>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</si>
  <si>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</si>
  <si>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</si>
  <si>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</si>
  <si>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</si>
  <si>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</si>
  <si>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</si>
  <si>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</si>
  <si>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</si>
  <si>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</si>
  <si>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</si>
  <si>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</si>
  <si>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</si>
  <si>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</si>
  <si>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</si>
  <si>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</si>
  <si>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</si>
  <si>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</si>
  <si>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</si>
  <si>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</si>
  <si>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</si>
  <si>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</si>
  <si>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</si>
  <si>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</si>
  <si>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</si>
  <si>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</si>
  <si>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</si>
  <si>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</si>
  <si>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</si>
  <si>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</si>
  <si>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</si>
  <si>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</si>
  <si>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</si>
  <si>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</si>
  <si>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</si>
  <si>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</si>
  <si>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</si>
  <si>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</si>
  <si>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</si>
  <si>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</si>
  <si>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</si>
  <si>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</si>
  <si>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</si>
  <si>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</si>
  <si>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</si>
  <si>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</si>
  <si>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</si>
  <si>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</si>
  <si>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</si>
  <si>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</si>
  <si>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</si>
  <si>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</si>
  <si>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</si>
  <si>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</si>
  <si>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</si>
  <si>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</si>
  <si>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</si>
  <si>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</si>
  <si>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</si>
  <si>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</si>
  <si>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</si>
  <si>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</si>
  <si>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</si>
  <si>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</si>
  <si>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</si>
  <si>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</si>
  <si>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</si>
  <si>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</si>
  <si>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</si>
  <si>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</si>
  <si>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</si>
  <si>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</si>
  <si>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</si>
  <si>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</si>
  <si>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</si>
  <si>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</si>
  <si>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</si>
  <si>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</si>
  <si>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</si>
  <si>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</si>
  <si>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</si>
  <si>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</si>
  <si>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</si>
  <si>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</si>
  <si>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</si>
  <si>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</si>
  <si>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</si>
  <si>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</si>
  <si>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</si>
  <si>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</si>
  <si>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</si>
  <si>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</si>
  <si>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</si>
  <si>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</si>
  <si>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</si>
  <si>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</si>
  <si>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</si>
  <si>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</si>
  <si>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</si>
  <si>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</si>
  <si>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</si>
  <si>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</si>
  <si>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</si>
  <si>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</si>
  <si>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</si>
  <si>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</si>
  <si>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</si>
  <si>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</si>
  <si>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</si>
  <si>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</si>
  <si>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</si>
  <si>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</si>
  <si>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</si>
  <si>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</si>
  <si>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</si>
  <si>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</si>
  <si>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</si>
  <si>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</si>
  <si>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</si>
  <si>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</si>
  <si>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</si>
  <si>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</si>
  <si>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</si>
  <si>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</si>
  <si>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</si>
  <si>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</si>
  <si>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</si>
  <si>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</si>
  <si>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</si>
  <si>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</si>
  <si>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</si>
  <si>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</si>
  <si>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</si>
  <si>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</si>
  <si>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</si>
  <si>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</si>
  <si>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</si>
  <si>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</si>
  <si>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</si>
  <si>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</si>
  <si>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</si>
  <si>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</si>
  <si>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</si>
  <si>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</si>
  <si>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</si>
  <si>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</si>
  <si>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</si>
  <si>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</si>
  <si>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</si>
  <si>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</si>
  <si>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</si>
  <si>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</si>
  <si>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</si>
  <si>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</si>
  <si>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</si>
  <si>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</si>
  <si>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</si>
  <si>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</si>
  <si>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</si>
  <si>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</si>
  <si>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</si>
  <si>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</si>
  <si>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</si>
  <si>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</si>
  <si>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</si>
  <si>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</si>
  <si>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</si>
  <si>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</si>
  <si>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</si>
  <si>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</si>
  <si>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</si>
  <si>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</si>
  <si>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</si>
  <si>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</si>
  <si>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</si>
  <si>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</si>
  <si>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</si>
  <si>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</si>
  <si>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</si>
  <si>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</si>
  <si>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</si>
  <si>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</si>
  <si>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</si>
  <si>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</si>
  <si>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</si>
  <si>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</si>
  <si>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</si>
  <si>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</si>
  <si>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</si>
  <si>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</si>
  <si>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</si>
  <si>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</si>
  <si>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</si>
  <si>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</si>
  <si>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</si>
  <si>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</si>
  <si>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</si>
  <si>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</si>
  <si>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</si>
  <si>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</si>
  <si>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</si>
  <si>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</si>
  <si>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</si>
  <si>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</si>
  <si>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</si>
  <si>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</si>
  <si>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</si>
  <si>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</si>
  <si>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</si>
  <si>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</si>
  <si>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</si>
  <si>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</si>
  <si>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</si>
  <si>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</si>
  <si>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</si>
  <si>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</si>
  <si>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</si>
  <si>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</si>
  <si>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</si>
  <si>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</si>
  <si>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</si>
  <si>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</si>
  <si>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</si>
  <si>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</si>
  <si>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</si>
  <si>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</si>
  <si>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</si>
  <si>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</si>
  <si>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</si>
  <si>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</si>
  <si>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</si>
  <si>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</si>
  <si>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</si>
  <si>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</si>
  <si>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</si>
  <si>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</si>
  <si>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</si>
  <si>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</si>
  <si>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</si>
  <si>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</si>
  <si>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</si>
  <si>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</si>
  <si>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</si>
  <si>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</si>
  <si>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</si>
  <si>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</si>
  <si>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</si>
  <si>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</si>
  <si>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</si>
  <si>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</si>
  <si>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</si>
  <si>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</si>
  <si>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</si>
  <si>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</si>
  <si>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</si>
  <si>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</si>
  <si>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</si>
  <si>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</si>
  <si>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</si>
  <si>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</si>
  <si>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</si>
  <si>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</si>
  <si>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</si>
  <si>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</si>
  <si>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</si>
  <si>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</si>
  <si>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</si>
  <si>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</si>
  <si>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</si>
  <si>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</si>
  <si>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</si>
  <si>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</si>
  <si>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</si>
  <si>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</si>
  <si>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</si>
  <si>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</si>
  <si>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</si>
  <si>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</si>
  <si>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</si>
  <si>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</si>
  <si>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</si>
  <si>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</si>
  <si>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</si>
  <si>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</si>
  <si>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</si>
  <si>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</si>
  <si>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</si>
  <si>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</si>
  <si>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</si>
  <si>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</si>
  <si>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</si>
  <si>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</si>
  <si>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</si>
  <si>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</si>
  <si>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</si>
  <si>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</si>
  <si>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</si>
  <si>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</si>
  <si>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</si>
  <si>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</si>
  <si>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</si>
  <si>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</si>
  <si>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</si>
  <si>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</si>
  <si>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</si>
  <si>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</si>
  <si>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</si>
  <si>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</si>
  <si>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</si>
  <si>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</si>
  <si>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</si>
  <si>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</si>
  <si>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</si>
  <si>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</si>
  <si>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</si>
  <si>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</si>
  <si>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</si>
  <si>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</si>
  <si>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</si>
  <si>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</si>
  <si>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</si>
  <si>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</si>
  <si>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</si>
  <si>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</si>
  <si>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</si>
  <si>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</si>
  <si>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</si>
  <si>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</si>
  <si>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</si>
  <si>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</si>
  <si>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</si>
  <si>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</si>
  <si>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</si>
  <si>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</si>
  <si>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</si>
  <si>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</si>
  <si>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</si>
  <si>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</si>
  <si>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</si>
  <si>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</si>
  <si>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</si>
  <si>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</si>
  <si>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</si>
  <si>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</si>
  <si>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</si>
  <si>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</si>
  <si>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</si>
  <si>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</si>
  <si>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</si>
  <si>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</si>
  <si>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</si>
  <si>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</si>
  <si>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</si>
  <si>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</si>
  <si>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</si>
  <si>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</si>
  <si>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</si>
  <si>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</si>
  <si>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</si>
  <si>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</si>
  <si>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</si>
  <si>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</si>
  <si>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</si>
  <si>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</si>
  <si>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</si>
  <si>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</si>
  <si>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</si>
  <si>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</si>
  <si>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</si>
  <si>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</si>
  <si>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</si>
  <si>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</si>
  <si>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</si>
  <si>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</si>
  <si>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</si>
  <si>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</si>
  <si>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</si>
  <si>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</si>
  <si>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</si>
  <si>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</si>
  <si>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</si>
  <si>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</si>
  <si>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</si>
  <si>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</si>
  <si>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</si>
  <si>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</si>
  <si>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</si>
  <si>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</si>
  <si>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</si>
  <si>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</si>
  <si>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</si>
  <si>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</si>
  <si>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</si>
  <si>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</si>
  <si>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</si>
  <si>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</si>
  <si>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</si>
  <si>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</si>
  <si>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</si>
  <si>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</si>
  <si>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</si>
  <si>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</si>
  <si>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</si>
  <si>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</si>
  <si>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</si>
  <si>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</si>
  <si>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</si>
  <si>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</si>
  <si>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</si>
  <si>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</si>
  <si>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</si>
  <si>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</si>
  <si>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</si>
  <si>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</si>
  <si>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</si>
  <si>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</si>
  <si>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</si>
  <si>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</si>
  <si>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</si>
  <si>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</si>
  <si>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</si>
  <si>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</si>
  <si>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</si>
  <si>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</si>
  <si>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</si>
  <si>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</si>
  <si>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</si>
  <si>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</si>
  <si>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</si>
  <si>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</si>
  <si>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</si>
  <si>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</si>
  <si>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</si>
  <si>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</si>
  <si>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</si>
  <si>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</si>
  <si>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</si>
  <si>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</si>
  <si>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</si>
  <si>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</si>
  <si>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</si>
  <si>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</si>
  <si>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</si>
  <si>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</si>
  <si>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</si>
  <si>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</si>
  <si>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</si>
  <si>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</si>
  <si>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</si>
  <si>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</si>
  <si>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</si>
  <si>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</si>
  <si>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</si>
  <si>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</si>
  <si>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</si>
  <si>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</si>
  <si>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</si>
  <si>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</si>
  <si>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</si>
  <si>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</si>
  <si>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</si>
  <si>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</si>
  <si>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</si>
  <si>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</si>
  <si>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</si>
  <si>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</si>
  <si>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</si>
  <si>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</si>
  <si>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</si>
  <si>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</si>
  <si>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</si>
  <si>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</si>
  <si>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</si>
  <si>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</si>
  <si>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</si>
  <si>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</si>
  <si>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</si>
  <si>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</si>
  <si>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</si>
  <si>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</si>
  <si>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</si>
  <si>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</si>
  <si>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</si>
  <si>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</si>
  <si>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</si>
  <si>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</si>
  <si>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</si>
  <si>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</si>
  <si>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</si>
  <si>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</si>
  <si>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</si>
  <si>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</si>
  <si>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</si>
  <si>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</si>
  <si>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</si>
  <si>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</si>
  <si>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</si>
  <si>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</si>
  <si>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</si>
  <si>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</si>
  <si>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</si>
  <si>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</si>
  <si>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</si>
  <si>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</si>
  <si>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</si>
  <si>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</si>
  <si>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</si>
  <si>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</si>
  <si>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</si>
  <si>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</si>
  <si>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</si>
  <si>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</si>
  <si>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</si>
  <si>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</si>
  <si>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</si>
  <si>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</si>
  <si>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</si>
  <si>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</si>
  <si>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</si>
  <si>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</si>
  <si>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</si>
  <si>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</si>
  <si>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</si>
  <si>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</si>
  <si>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</si>
  <si>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</si>
  <si>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</si>
  <si>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</si>
  <si>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</si>
  <si>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</si>
  <si>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</si>
  <si>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</si>
  <si>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</si>
  <si>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</si>
  <si>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</si>
  <si>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</si>
  <si>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</si>
  <si>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</si>
  <si>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</si>
  <si>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</si>
  <si>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</si>
  <si>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</si>
  <si>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</si>
  <si>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</si>
  <si>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</si>
  <si>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</si>
  <si>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</si>
  <si>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</si>
  <si>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</si>
  <si>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</si>
  <si>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</si>
  <si>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</si>
  <si>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</si>
  <si>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</si>
  <si>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</si>
  <si>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</si>
  <si>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</si>
  <si>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</si>
  <si>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</si>
  <si>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</si>
  <si>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</si>
  <si>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</si>
  <si>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</si>
  <si>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</si>
  <si>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</si>
  <si>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</si>
  <si>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</si>
  <si>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</si>
  <si>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</si>
  <si>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</si>
  <si>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</si>
  <si>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</si>
  <si>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</si>
  <si>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</si>
  <si>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</si>
  <si>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</si>
  <si>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</si>
  <si>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</si>
  <si>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</si>
  <si>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</si>
  <si>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</si>
  <si>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</si>
  <si>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</si>
  <si>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</si>
  <si>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</si>
  <si>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</si>
  <si>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</si>
  <si>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</si>
  <si>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</si>
  <si>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</si>
  <si>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</si>
  <si>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</si>
  <si>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</si>
  <si>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</si>
  <si>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</si>
  <si>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</si>
  <si>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</si>
  <si>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</si>
  <si>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</si>
  <si>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</si>
  <si>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</si>
  <si>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</si>
  <si>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</si>
  <si>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</si>
  <si>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</si>
  <si>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</si>
  <si>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</si>
  <si>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</si>
  <si>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</si>
  <si>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</si>
  <si>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</si>
  <si>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</si>
  <si>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</si>
  <si>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</si>
  <si>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</si>
  <si>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</si>
  <si>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</si>
  <si>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</si>
  <si>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</si>
  <si>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</si>
  <si>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</si>
  <si>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</si>
  <si>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</si>
  <si>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</si>
  <si>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</si>
  <si>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</si>
  <si>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</si>
  <si>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</si>
  <si>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</si>
  <si>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</si>
  <si>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</si>
  <si>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</si>
  <si>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</si>
  <si>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</si>
  <si>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</si>
  <si>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</si>
  <si>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</si>
  <si>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</si>
  <si>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</si>
  <si>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</si>
  <si>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</si>
  <si>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</si>
  <si>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</si>
  <si>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</si>
  <si>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</si>
  <si>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</si>
  <si>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</si>
  <si>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</si>
  <si>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</si>
  <si>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</si>
  <si>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</si>
  <si>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</si>
  <si>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</si>
  <si>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</si>
  <si>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</si>
  <si>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</si>
  <si>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</si>
  <si>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</si>
  <si>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</si>
  <si>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</si>
  <si>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</si>
  <si>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</si>
  <si>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</si>
  <si>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</si>
  <si>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</si>
  <si>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</si>
  <si>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</si>
  <si>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</si>
  <si>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</si>
  <si>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</si>
  <si>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</si>
  <si>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</si>
  <si>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</si>
  <si>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</si>
  <si>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</si>
  <si>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</si>
  <si>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</si>
  <si>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</si>
  <si>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</si>
  <si>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</si>
  <si>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</si>
  <si>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</si>
  <si>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</si>
  <si>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</si>
  <si>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</si>
  <si>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</si>
  <si>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</si>
  <si>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</si>
  <si>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</si>
  <si>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</si>
  <si>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</si>
  <si>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</si>
  <si>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</si>
  <si>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</si>
  <si>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</si>
  <si>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</si>
  <si>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</si>
  <si>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</si>
  <si>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</si>
  <si>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</si>
  <si>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</si>
  <si>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</si>
  <si>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</si>
  <si>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</si>
  <si>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</si>
  <si>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</si>
  <si>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</si>
  <si>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</si>
  <si>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</si>
  <si>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</si>
  <si>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</si>
  <si>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</si>
  <si>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</si>
  <si>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</si>
  <si>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</si>
  <si>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</si>
  <si>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</si>
  <si>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</si>
  <si>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</si>
  <si>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</si>
  <si>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</si>
  <si>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</si>
  <si>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</si>
  <si>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</si>
  <si>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</si>
  <si>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</si>
  <si>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</si>
  <si>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</si>
  <si>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</si>
  <si>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</si>
  <si>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</si>
  <si>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</si>
  <si>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</si>
  <si>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</si>
  <si>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</si>
  <si>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</si>
  <si>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</si>
  <si>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</si>
  <si>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</si>
  <si>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</si>
  <si>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</si>
  <si>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</si>
  <si>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</si>
  <si>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</si>
  <si>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</si>
  <si>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</si>
  <si>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</si>
  <si>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</si>
  <si>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</si>
  <si>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</si>
  <si>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</si>
  <si>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</si>
  <si>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</si>
  <si>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</si>
  <si>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</si>
  <si>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</si>
  <si>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</si>
  <si>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</si>
  <si>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</si>
  <si>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</si>
  <si>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</si>
  <si>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</si>
  <si>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</si>
  <si>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</si>
  <si>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</si>
  <si>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</si>
  <si>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</si>
  <si>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</si>
  <si>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</si>
  <si>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</si>
  <si>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</si>
  <si>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</si>
  <si>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</si>
  <si>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</si>
  <si>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</si>
  <si>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</si>
  <si>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</si>
  <si>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</si>
  <si>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</si>
  <si>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</si>
  <si>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</si>
  <si>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</si>
  <si>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</si>
  <si>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</si>
  <si>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</si>
  <si>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</si>
  <si>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</si>
  <si>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</si>
  <si>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</si>
  <si>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</si>
  <si>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</si>
  <si>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</si>
  <si>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</si>
  <si>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</si>
  <si>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</si>
  <si>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</si>
  <si>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</si>
  <si>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</si>
  <si>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</si>
  <si>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</si>
  <si>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</si>
  <si>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</si>
  <si>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</si>
  <si>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</si>
  <si>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</si>
  <si>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</si>
  <si>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</si>
  <si>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</si>
  <si>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</si>
  <si>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</si>
  <si>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</si>
  <si>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</si>
  <si>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</si>
  <si>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</si>
  <si>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</si>
  <si>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</si>
  <si>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</si>
  <si>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</si>
  <si>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</si>
  <si>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</si>
  <si>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</si>
  <si>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</si>
  <si>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</si>
  <si>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</si>
  <si>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</si>
  <si>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</si>
  <si>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</si>
  <si>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</si>
  <si>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</si>
  <si>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</si>
  <si>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</si>
  <si>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</si>
  <si>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</si>
  <si>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</si>
  <si>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</si>
  <si>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</si>
  <si>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</si>
  <si>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</si>
  <si>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</si>
  <si>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</si>
  <si>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</si>
  <si>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</si>
  <si>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</si>
  <si>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</si>
  <si>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</si>
  <si>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</si>
  <si>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</si>
  <si>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</si>
  <si>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</si>
  <si>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</si>
  <si>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</si>
  <si>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</si>
  <si>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</si>
  <si>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</si>
  <si>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</si>
  <si>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</si>
  <si>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</si>
  <si>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</si>
  <si>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</si>
  <si>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</si>
  <si>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</si>
  <si>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</si>
  <si>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</si>
  <si>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</si>
  <si>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</si>
  <si>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</si>
  <si>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</si>
  <si>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</si>
  <si>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</si>
  <si>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</si>
  <si>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</si>
  <si>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</si>
  <si>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</si>
  <si>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</si>
  <si>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</si>
  <si>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</si>
  <si>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</si>
  <si>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</si>
  <si>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</si>
  <si>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</si>
  <si>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</si>
  <si>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</si>
  <si>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</si>
  <si>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</si>
  <si>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</si>
  <si>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</si>
  <si>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</si>
  <si>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</si>
  <si>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</si>
  <si>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</si>
  <si>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</si>
  <si>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</si>
  <si>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</si>
  <si>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</si>
  <si>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</si>
  <si>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</si>
  <si>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</si>
  <si>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</si>
  <si>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</si>
  <si>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</si>
  <si>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</si>
  <si>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</si>
  <si>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</si>
  <si>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</si>
  <si>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</si>
  <si>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</si>
  <si>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</si>
  <si>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</si>
  <si>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</si>
  <si>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</si>
  <si>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</si>
  <si>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</si>
  <si>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</si>
  <si>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</si>
  <si>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</si>
  <si>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</si>
  <si>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</si>
  <si>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</si>
  <si>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</si>
  <si>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</si>
  <si>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</si>
  <si>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</si>
  <si>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</si>
  <si>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</si>
  <si>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</si>
  <si>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</si>
  <si>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</si>
  <si>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</si>
  <si>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</si>
  <si>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</si>
  <si>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</si>
  <si>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</si>
  <si>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</si>
  <si>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</si>
  <si>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</si>
  <si>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</si>
  <si>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</si>
  <si>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</si>
  <si>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</si>
  <si>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</si>
  <si>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</si>
  <si>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</si>
  <si>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</si>
  <si>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</si>
  <si>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</si>
  <si>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</si>
  <si>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</si>
  <si>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</si>
  <si>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</si>
  <si>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</si>
  <si>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</si>
  <si>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</si>
  <si>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</si>
  <si>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</si>
  <si>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</si>
  <si>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</si>
  <si>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</si>
  <si>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</si>
  <si>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</si>
  <si>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</si>
  <si>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</si>
  <si>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</si>
  <si>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</si>
  <si>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</si>
  <si>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</si>
  <si>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</si>
  <si>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</si>
  <si>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</si>
  <si>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</si>
  <si>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</si>
  <si>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</si>
  <si>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</si>
  <si>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</si>
  <si>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</si>
  <si>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</si>
  <si>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</si>
  <si>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</si>
  <si>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</si>
  <si>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</si>
  <si>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</si>
  <si>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</si>
  <si>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</si>
  <si>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</si>
  <si>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</si>
  <si>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</si>
  <si>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</si>
  <si>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</si>
  <si>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</si>
  <si>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</si>
  <si>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</si>
  <si>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</si>
  <si>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</si>
  <si>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</si>
  <si>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</si>
  <si>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</si>
  <si>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</si>
  <si>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</si>
  <si>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</si>
  <si>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</si>
  <si>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</si>
  <si>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</si>
  <si>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</si>
  <si>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</si>
  <si>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</si>
  <si>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</si>
  <si>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</si>
  <si>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</si>
  <si>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</si>
  <si>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</si>
  <si>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</si>
  <si>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</si>
  <si>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</si>
  <si>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</si>
  <si>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</si>
  <si>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</si>
  <si>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</si>
  <si>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</si>
  <si>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</si>
  <si>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</si>
  <si>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</si>
  <si>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</si>
  <si>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</si>
  <si>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</si>
  <si>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</si>
  <si>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</si>
  <si>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</si>
  <si>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</si>
  <si>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</si>
  <si>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</si>
  <si>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</si>
  <si>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</si>
  <si>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</si>
  <si>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</si>
  <si>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</si>
  <si>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</si>
  <si>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</si>
  <si>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</si>
  <si>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</si>
  <si>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</si>
  <si>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</si>
  <si>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</si>
  <si>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</si>
  <si>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</si>
  <si>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</si>
  <si>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</si>
  <si>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</si>
  <si>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</si>
  <si>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</si>
  <si>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</si>
  <si>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</si>
  <si>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</si>
  <si>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</si>
  <si>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</si>
  <si>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</si>
  <si>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</si>
  <si>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</si>
  <si>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</si>
  <si>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</si>
  <si>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</si>
  <si>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</si>
  <si>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</si>
  <si>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</si>
  <si>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</si>
  <si>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</si>
  <si>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</si>
  <si>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</si>
  <si>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</si>
  <si>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</si>
  <si>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</si>
  <si>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</si>
  <si>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</si>
  <si>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</si>
  <si>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</si>
  <si>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</si>
  <si>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</si>
  <si>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</si>
  <si>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</si>
  <si>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</si>
  <si>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</si>
  <si>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</si>
  <si>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</si>
  <si>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</si>
  <si>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</si>
  <si>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</si>
  <si>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</si>
  <si>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</si>
  <si>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</si>
  <si>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</si>
  <si>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</si>
  <si>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</si>
  <si>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</si>
  <si>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</si>
  <si>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</si>
  <si>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</si>
  <si>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</si>
  <si>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</si>
  <si>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</si>
  <si>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</si>
  <si>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</si>
  <si>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</si>
  <si>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</si>
  <si>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</si>
  <si>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</si>
  <si>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</si>
  <si>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</si>
  <si>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</si>
  <si>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</si>
  <si>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</si>
  <si>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</si>
  <si>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</si>
  <si>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</si>
  <si>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</si>
  <si>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</si>
  <si>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</si>
  <si>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</si>
  <si>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</si>
  <si>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</si>
  <si>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</si>
  <si>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</si>
  <si>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</si>
  <si>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</si>
  <si>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</si>
  <si>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</si>
  <si>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</si>
  <si>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</si>
  <si>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</si>
  <si>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</si>
  <si>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</si>
  <si>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</si>
  <si>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</si>
  <si>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</si>
  <si>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</si>
  <si>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</si>
  <si>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</si>
  <si>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</si>
  <si>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</si>
  <si>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</si>
  <si>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</si>
  <si>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</si>
  <si>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</si>
  <si>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</si>
  <si>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</si>
  <si>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</si>
  <si>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</si>
  <si>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</si>
  <si>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</si>
  <si>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</si>
  <si>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</si>
  <si>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</si>
  <si>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</si>
  <si>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</si>
  <si>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</si>
  <si>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</si>
  <si>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</si>
  <si>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</si>
  <si>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</si>
  <si>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</si>
  <si>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</si>
  <si>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</si>
  <si>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</si>
  <si>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</si>
  <si>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</si>
  <si>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</si>
  <si>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</si>
  <si>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</si>
  <si>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</si>
  <si>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</si>
  <si>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</si>
  <si>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</si>
  <si>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</si>
  <si>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</si>
  <si>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</si>
  <si>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</si>
  <si>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</si>
  <si>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</si>
  <si>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</si>
  <si>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</si>
  <si>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</si>
  <si>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</si>
  <si>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</si>
  <si>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</si>
  <si>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</si>
  <si>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</si>
  <si>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</si>
  <si>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</si>
  <si>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</si>
  <si>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</si>
  <si>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</si>
  <si>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</si>
  <si>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</si>
  <si>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</si>
  <si>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</si>
  <si>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</si>
  <si>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</si>
  <si>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</si>
  <si>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</si>
  <si>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</si>
  <si>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</si>
  <si>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</si>
  <si>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</si>
  <si>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</si>
  <si>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</si>
  <si>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</si>
  <si>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</si>
  <si>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</si>
  <si>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</si>
  <si>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</si>
  <si>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</si>
  <si>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</si>
  <si>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</si>
  <si>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</si>
  <si>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</si>
  <si>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</si>
  <si>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</si>
  <si>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</si>
  <si>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</si>
  <si>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</si>
  <si>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</si>
  <si>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</si>
  <si>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</si>
  <si>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</si>
  <si>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</si>
  <si>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</si>
  <si>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</si>
  <si>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</si>
  <si>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</si>
  <si>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</si>
  <si>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</si>
  <si>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</si>
  <si>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</si>
  <si>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</si>
  <si>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</si>
  <si>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</si>
  <si>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</si>
  <si>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</si>
  <si>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</si>
  <si>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</si>
  <si>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</si>
  <si>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</si>
  <si>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</si>
  <si>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</si>
  <si>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</si>
  <si>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</si>
  <si>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</si>
  <si>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</si>
  <si>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</si>
  <si>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</si>
  <si>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</si>
  <si>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</si>
  <si>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</si>
  <si>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</si>
  <si>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</si>
  <si>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</si>
  <si>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</si>
  <si>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</si>
  <si>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</si>
  <si>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</si>
  <si>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</si>
  <si>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</si>
  <si>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</si>
  <si>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</si>
  <si>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</si>
  <si>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</si>
  <si>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</si>
  <si>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</si>
  <si>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</si>
  <si>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</si>
  <si>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</si>
  <si>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</si>
  <si>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</si>
  <si>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</si>
  <si>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</si>
  <si>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</si>
  <si>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</si>
  <si>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</si>
  <si>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</si>
  <si>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</si>
  <si>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</si>
  <si>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</si>
  <si>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</si>
  <si>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</si>
  <si>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</si>
  <si>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</si>
  <si>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</si>
  <si>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</si>
  <si>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</si>
  <si>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</si>
  <si>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</si>
  <si>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</si>
  <si>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</si>
  <si>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</si>
  <si>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</si>
  <si>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</si>
  <si>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</si>
  <si>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</si>
  <si>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</si>
  <si>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</si>
  <si>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</si>
  <si>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</si>
  <si>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</si>
  <si>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</si>
  <si>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</si>
  <si>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</si>
  <si>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</si>
  <si>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</si>
  <si>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</si>
  <si>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</si>
  <si>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</si>
  <si>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</si>
  <si>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</si>
  <si>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</si>
  <si>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</si>
  <si>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</si>
  <si>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</si>
  <si>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</si>
  <si>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</si>
  <si>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</si>
  <si>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</si>
  <si>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</si>
  <si>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</si>
  <si>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</si>
  <si>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</si>
  <si>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</si>
  <si>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</si>
  <si>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</si>
  <si>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</si>
  <si>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</si>
  <si>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</si>
  <si>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</si>
  <si>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</si>
  <si>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</si>
  <si>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</si>
  <si>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</si>
  <si>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</si>
  <si>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</si>
  <si>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</si>
  <si>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</si>
  <si>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</si>
  <si>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</si>
  <si>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</si>
  <si>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</si>
  <si>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</si>
  <si>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</si>
  <si>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</si>
  <si>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</si>
  <si>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</si>
  <si>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</si>
  <si>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</si>
  <si>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</si>
  <si>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</si>
  <si>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</si>
  <si>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</si>
  <si>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</si>
  <si>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</si>
  <si>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</si>
  <si>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</si>
  <si>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</si>
  <si>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</si>
  <si>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</si>
  <si>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</si>
  <si>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</si>
  <si>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</si>
  <si>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</si>
  <si>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</si>
  <si>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</si>
  <si>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</si>
  <si>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</si>
  <si>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</si>
  <si>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</si>
  <si>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</si>
  <si>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</si>
  <si>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</si>
  <si>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</si>
  <si>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</si>
  <si>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</si>
  <si>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</si>
  <si>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</si>
  <si>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</si>
  <si>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</si>
  <si>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</si>
  <si>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</si>
  <si>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</si>
  <si>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</si>
  <si>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</si>
  <si>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</si>
  <si>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</si>
  <si>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</si>
  <si>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</si>
  <si>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</si>
  <si>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</si>
  <si>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</si>
  <si>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</si>
  <si>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</si>
  <si>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</si>
  <si>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</si>
  <si>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</si>
  <si>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</si>
  <si>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</si>
  <si>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</si>
  <si>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</si>
  <si>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</si>
  <si>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</si>
  <si>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</si>
  <si>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</si>
  <si>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</si>
  <si>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</si>
  <si>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</si>
  <si>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</si>
  <si>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</si>
  <si>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</si>
  <si>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</si>
  <si>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</si>
  <si>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</si>
  <si>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</si>
  <si>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</si>
  <si>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</si>
  <si>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</si>
  <si>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</si>
  <si>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</si>
  <si>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</si>
  <si>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</si>
  <si>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</si>
  <si>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</si>
  <si>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</si>
  <si>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</si>
  <si>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</si>
  <si>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</si>
  <si>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</si>
  <si>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</si>
  <si>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</si>
  <si>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</si>
  <si>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</si>
  <si>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</si>
  <si>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</si>
  <si>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</si>
  <si>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</si>
  <si>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</si>
  <si>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</si>
  <si>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</si>
  <si>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</si>
  <si>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</si>
  <si>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</si>
  <si>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</si>
  <si>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</si>
  <si>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</si>
  <si>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</si>
  <si>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</si>
  <si>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</si>
  <si>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</si>
  <si>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</si>
  <si>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</si>
  <si>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</si>
  <si>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</si>
  <si>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</si>
  <si>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</si>
  <si>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</si>
  <si>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</si>
  <si>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</si>
  <si>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</si>
  <si>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</si>
  <si>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</si>
  <si>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</si>
  <si>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</si>
  <si>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</si>
  <si>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</si>
  <si>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</si>
  <si>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</si>
  <si>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</si>
  <si>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</si>
  <si>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</si>
  <si>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</si>
  <si>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</si>
  <si>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</si>
  <si>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</si>
  <si>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</si>
  <si>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</si>
  <si>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</si>
  <si>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</si>
  <si>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</si>
  <si>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</si>
  <si>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</si>
  <si>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</si>
  <si>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</si>
  <si>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</si>
  <si>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</si>
  <si>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</si>
  <si>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</si>
  <si>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</si>
  <si>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</si>
  <si>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</si>
  <si>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</si>
  <si>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</si>
  <si>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</si>
  <si>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</si>
  <si>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</si>
  <si>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</si>
  <si>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</si>
  <si>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</si>
  <si>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</si>
  <si>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</si>
  <si>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</si>
  <si>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</si>
  <si>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</si>
  <si>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</si>
  <si>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</si>
  <si>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</si>
  <si>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</si>
  <si>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</si>
  <si>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</si>
  <si>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</si>
  <si>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</si>
  <si>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</si>
  <si>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</si>
  <si>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</si>
  <si>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</si>
  <si>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</si>
  <si>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</si>
  <si>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</si>
  <si>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</si>
  <si>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</si>
  <si>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</si>
  <si>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</si>
  <si>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</si>
  <si>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</si>
  <si>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</si>
  <si>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</si>
  <si>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</si>
  <si>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</si>
  <si>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</si>
  <si>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</si>
  <si>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</si>
  <si>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</si>
  <si>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</si>
  <si>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</si>
  <si>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</si>
  <si>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</si>
  <si>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</si>
  <si>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</si>
  <si>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</si>
  <si>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</si>
  <si>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</si>
  <si>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</si>
  <si>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</si>
  <si>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</si>
  <si>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</si>
  <si>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</si>
  <si>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</si>
  <si>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</si>
  <si>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</si>
  <si>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</si>
  <si>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</si>
  <si>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</si>
  <si>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</si>
  <si>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</si>
  <si>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</si>
  <si>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</si>
  <si>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</si>
  <si>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</si>
  <si>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</si>
  <si>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</si>
  <si>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</si>
  <si>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</si>
  <si>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</si>
  <si>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</si>
  <si>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</si>
  <si>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</si>
  <si>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</si>
  <si>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</si>
  <si>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</si>
  <si>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</si>
  <si>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</si>
  <si>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</si>
  <si>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</si>
  <si>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</si>
  <si>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</si>
  <si>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</si>
  <si>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</si>
  <si>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</si>
  <si>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</si>
  <si>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</si>
  <si>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</si>
  <si>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</si>
  <si>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</si>
  <si>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</si>
  <si>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</si>
  <si>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</si>
  <si>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</si>
  <si>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</si>
  <si>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</si>
  <si>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</si>
  <si>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</si>
  <si>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</si>
  <si>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</si>
  <si>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</si>
  <si>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</si>
  <si>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</si>
  <si>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</si>
  <si>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</si>
  <si>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</si>
  <si>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</si>
  <si>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</si>
  <si>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</si>
  <si>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</si>
  <si>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</si>
  <si>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</si>
  <si>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</si>
  <si>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</si>
  <si>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</si>
  <si>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</si>
  <si>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</si>
  <si>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</si>
  <si>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</si>
  <si>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</si>
  <si>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</si>
  <si>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</si>
  <si>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</si>
  <si>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</si>
  <si>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</si>
  <si>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</si>
  <si>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</si>
  <si>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</si>
  <si>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</si>
  <si>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</si>
  <si>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</si>
  <si>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</si>
  <si>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</si>
  <si>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</si>
  <si>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</si>
  <si>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</si>
  <si>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</si>
  <si>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</si>
  <si>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</si>
  <si>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</si>
  <si>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</si>
  <si>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</si>
  <si>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</si>
  <si>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</si>
  <si>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</si>
  <si>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</si>
  <si>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</si>
  <si>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</si>
  <si>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</si>
  <si>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</si>
  <si>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</si>
  <si>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</si>
  <si>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</si>
  <si>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</si>
  <si>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</si>
  <si>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</si>
  <si>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</si>
  <si>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</si>
  <si>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</si>
  <si>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</si>
  <si>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</si>
  <si>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</si>
  <si>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</si>
  <si>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</si>
  <si>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</si>
  <si>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</si>
  <si>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</si>
  <si>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</si>
  <si>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</si>
  <si>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</si>
  <si>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</si>
  <si>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</si>
  <si>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</si>
  <si>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</si>
  <si>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</si>
  <si>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</si>
  <si>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</si>
  <si>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</si>
  <si>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</si>
  <si>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</si>
  <si>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</si>
  <si>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</si>
  <si>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</si>
  <si>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</si>
  <si>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</si>
  <si>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</si>
  <si>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</si>
  <si>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</si>
  <si>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</si>
  <si>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</si>
  <si>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</si>
  <si>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</si>
  <si>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</si>
  <si>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</si>
  <si>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</si>
  <si>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</si>
  <si>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</si>
  <si>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</si>
  <si>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</si>
  <si>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</si>
  <si>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</si>
  <si>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</si>
  <si>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</si>
  <si>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</si>
  <si>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</si>
  <si>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</si>
  <si>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</si>
  <si>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</si>
  <si>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</si>
  <si>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</si>
  <si>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</si>
  <si>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</si>
  <si>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</si>
  <si>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</si>
  <si>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</si>
  <si>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</si>
  <si>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</si>
  <si>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</si>
  <si>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</si>
  <si>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</si>
  <si>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</si>
  <si>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</si>
  <si>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</si>
  <si>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</si>
  <si>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</si>
  <si>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</si>
  <si>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</si>
  <si>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</si>
  <si>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</si>
  <si>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</si>
  <si>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</si>
  <si>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</si>
  <si>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</si>
  <si>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</si>
  <si>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</si>
  <si>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</si>
  <si>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</si>
  <si>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</si>
  <si>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</si>
  <si>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</si>
  <si>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</si>
  <si>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</si>
  <si>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</si>
  <si>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</si>
  <si>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</si>
  <si>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</si>
  <si>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</si>
  <si>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</si>
  <si>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</si>
  <si>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</si>
  <si>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</si>
  <si>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</si>
  <si>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</si>
  <si>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</si>
  <si>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</si>
  <si>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</si>
  <si>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</si>
  <si>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</si>
  <si>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</si>
  <si>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</si>
  <si>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</si>
  <si>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</si>
  <si>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</si>
  <si>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</si>
  <si>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</si>
  <si>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</si>
  <si>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</si>
  <si>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</si>
  <si>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</si>
  <si>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</si>
  <si>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</si>
  <si>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</si>
  <si>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</si>
  <si>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</si>
  <si>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</si>
  <si>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</si>
  <si>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</si>
  <si>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</si>
  <si>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</si>
  <si>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</si>
  <si>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</si>
  <si>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</si>
  <si>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</si>
  <si>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</si>
  <si>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</si>
  <si>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</si>
  <si>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</si>
  <si>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</si>
  <si>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</si>
  <si>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</si>
  <si>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</si>
  <si>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</si>
  <si>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</si>
  <si>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</si>
  <si>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</si>
  <si>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</si>
  <si>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</si>
  <si>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</si>
  <si>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</si>
  <si>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</si>
  <si>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</si>
  <si>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</si>
  <si>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</si>
  <si>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</si>
  <si>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</si>
  <si>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</si>
  <si>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</si>
  <si>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</si>
  <si>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</si>
  <si>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</si>
  <si>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</si>
  <si>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</si>
  <si>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</si>
  <si>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</si>
  <si>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</si>
  <si>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</si>
  <si>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</si>
  <si>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</si>
  <si>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</si>
  <si>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</si>
  <si>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</si>
  <si>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</si>
  <si>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</si>
  <si>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</si>
  <si>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</si>
  <si>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</si>
  <si>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</si>
  <si>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</si>
  <si>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</si>
  <si>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</si>
  <si>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</si>
  <si>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</si>
  <si>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</si>
  <si>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</si>
  <si>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</si>
  <si>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</si>
  <si>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</si>
  <si>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</si>
  <si>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</si>
  <si>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</si>
  <si>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</si>
  <si>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</si>
  <si>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</si>
  <si>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</si>
  <si>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</si>
  <si>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</si>
  <si>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</si>
  <si>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</si>
  <si>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</si>
  <si>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</si>
  <si>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</si>
  <si>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</si>
  <si>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</si>
  <si>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</si>
  <si>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</si>
  <si>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</si>
  <si>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</si>
  <si>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</si>
  <si>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</si>
  <si>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</si>
  <si>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</si>
  <si>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</si>
  <si>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</si>
  <si>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</si>
  <si>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</si>
  <si>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</si>
  <si>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</si>
  <si>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</si>
  <si>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</si>
  <si>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</si>
  <si>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</si>
  <si>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</si>
  <si>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</si>
  <si>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</si>
  <si>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</si>
  <si>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</si>
  <si>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</si>
  <si>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</si>
  <si>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</si>
  <si>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</si>
  <si>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</si>
  <si>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</si>
  <si>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</si>
  <si>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</si>
  <si>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</si>
  <si>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</si>
  <si>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</si>
  <si>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</si>
  <si>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</si>
  <si>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</si>
  <si>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</si>
  <si>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</si>
  <si>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</si>
  <si>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</si>
  <si>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</si>
  <si>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</si>
  <si>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</si>
  <si>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</si>
  <si>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</si>
  <si>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</si>
  <si>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</si>
  <si>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</si>
  <si>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</si>
  <si>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</si>
  <si>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</si>
  <si>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</si>
  <si>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</si>
  <si>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</si>
  <si>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</si>
  <si>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</si>
  <si>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</si>
  <si>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</si>
  <si>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</si>
  <si>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</si>
  <si>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</si>
  <si>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</si>
  <si>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</si>
  <si>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</si>
  <si>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</si>
  <si>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</si>
  <si>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</si>
  <si>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</si>
  <si>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</si>
  <si>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</si>
  <si>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</si>
  <si>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</si>
  <si>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</si>
  <si>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</si>
  <si>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</si>
  <si>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</si>
  <si>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</si>
  <si>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</si>
  <si>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</si>
  <si>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</si>
  <si>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</si>
  <si>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</si>
  <si>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</si>
  <si>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</si>
  <si>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</si>
  <si>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</si>
  <si>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</si>
  <si>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</si>
  <si>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</si>
  <si>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</si>
  <si>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</si>
  <si>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</si>
  <si>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</si>
  <si>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</si>
  <si>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</si>
  <si>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</si>
  <si>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</si>
  <si>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</si>
  <si>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</si>
  <si>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</si>
  <si>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</si>
  <si>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</si>
  <si>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</si>
  <si>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</si>
  <si>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</si>
  <si>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</si>
  <si>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</si>
  <si>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</si>
  <si>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</si>
  <si>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</si>
  <si>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</si>
  <si>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</si>
  <si>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</si>
  <si>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</si>
  <si>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</si>
  <si>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</si>
  <si>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</si>
  <si>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</si>
  <si>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</si>
  <si>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</si>
  <si>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</si>
  <si>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</si>
  <si>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</si>
  <si>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</si>
  <si>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</si>
  <si>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</si>
  <si>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</si>
  <si>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</si>
  <si>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</si>
  <si>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</si>
  <si>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</si>
  <si>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</si>
  <si>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</si>
  <si>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</si>
  <si>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</si>
  <si>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</si>
  <si>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</si>
  <si>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</si>
  <si>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</si>
  <si>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</si>
  <si>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</si>
  <si>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</si>
  <si>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</si>
  <si>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</si>
  <si>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</si>
  <si>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</si>
  <si>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</si>
  <si>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</si>
  <si>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</si>
  <si>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</si>
  <si>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</si>
  <si>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</si>
  <si>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</si>
  <si>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</si>
  <si>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</si>
  <si>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</si>
  <si>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</si>
  <si>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</si>
  <si>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</si>
  <si>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</si>
  <si>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</si>
  <si>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</si>
  <si>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</si>
  <si>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</si>
  <si>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</si>
  <si>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</si>
  <si>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</si>
  <si>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</si>
  <si>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</si>
  <si>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</si>
  <si>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</si>
  <si>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</si>
  <si>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</si>
  <si>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</si>
  <si>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</si>
  <si>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</si>
  <si>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</si>
  <si>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</si>
  <si>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</si>
  <si>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</si>
  <si>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</si>
  <si>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</si>
  <si>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</si>
  <si>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</si>
  <si>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</si>
  <si>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</si>
  <si>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</si>
  <si>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</si>
  <si>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</si>
  <si>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</si>
  <si>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</si>
  <si>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</si>
  <si>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</si>
  <si>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</si>
  <si>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</si>
  <si>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</si>
  <si>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</si>
  <si>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</si>
  <si>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</si>
  <si>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</si>
  <si>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</si>
  <si>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</si>
  <si>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</si>
  <si>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</si>
  <si>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</si>
  <si>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</si>
  <si>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</si>
  <si>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</si>
  <si>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</si>
  <si>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</si>
  <si>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</si>
  <si>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</si>
  <si>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</si>
  <si>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</si>
  <si>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</si>
  <si>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</si>
  <si>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</si>
  <si>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</si>
  <si>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</si>
  <si>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</si>
  <si>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</si>
  <si>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</si>
  <si>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</si>
  <si>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</si>
  <si>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</si>
  <si>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</si>
  <si>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</si>
  <si>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</si>
  <si>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</si>
  <si>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</si>
  <si>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</si>
  <si>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</si>
  <si>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</si>
  <si>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</si>
  <si>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</si>
  <si>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</si>
  <si>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</si>
  <si>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</si>
  <si>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</si>
  <si>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</si>
  <si>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</si>
  <si>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</si>
  <si>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</si>
  <si>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</si>
  <si>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</si>
  <si>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</si>
  <si>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</si>
  <si>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</si>
  <si>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</si>
  <si>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</si>
  <si>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</si>
  <si>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</si>
  <si>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</si>
  <si>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</si>
  <si>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</si>
  <si>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</si>
  <si>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</si>
  <si>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</si>
  <si>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</si>
  <si>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</si>
  <si>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</si>
  <si>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</si>
  <si>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</si>
  <si>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</si>
  <si>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</si>
  <si>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</si>
  <si>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</si>
  <si>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</si>
  <si>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</si>
  <si>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</si>
  <si>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</si>
  <si>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</si>
  <si>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</si>
  <si>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</si>
  <si>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</si>
  <si>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</si>
  <si>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</si>
  <si>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</si>
  <si>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</si>
  <si>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</si>
  <si>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</si>
  <si>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</si>
  <si>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</si>
  <si>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</si>
  <si>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</si>
  <si>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</si>
  <si>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</si>
  <si>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</si>
  <si>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</si>
  <si>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</si>
  <si>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</si>
  <si>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</si>
  <si>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</si>
  <si>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</si>
  <si>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</si>
  <si>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</si>
  <si>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</si>
  <si>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</si>
  <si>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</si>
  <si>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</si>
  <si>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</si>
  <si>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</si>
  <si>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</si>
  <si>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</si>
  <si>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</si>
  <si>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</si>
  <si>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</si>
  <si>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</si>
  <si>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</si>
  <si>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</si>
  <si>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</si>
  <si>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</si>
  <si>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</si>
  <si>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</si>
  <si>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</si>
  <si>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</si>
  <si>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</si>
  <si>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</si>
  <si>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</si>
  <si>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</si>
  <si>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</si>
  <si>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</si>
  <si>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</si>
  <si>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</si>
  <si>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</si>
  <si>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</si>
  <si>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</si>
  <si>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</si>
  <si>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</si>
  <si>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</si>
  <si>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</si>
  <si>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</si>
  <si>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</si>
  <si>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</si>
  <si>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</si>
  <si>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</si>
  <si>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</si>
  <si>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</si>
  <si>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</si>
  <si>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</si>
  <si>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</si>
  <si>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</si>
  <si>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</si>
  <si>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</si>
  <si>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</si>
  <si>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</si>
  <si>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</si>
  <si>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</si>
  <si>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</si>
  <si>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</si>
  <si>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</si>
  <si>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</si>
  <si>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</si>
  <si>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</si>
  <si>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</si>
  <si>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</si>
  <si>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</si>
  <si>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</si>
  <si>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</si>
  <si>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</si>
  <si>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</si>
  <si>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</si>
  <si>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</si>
  <si>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</si>
  <si>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</si>
  <si>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</si>
  <si>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</si>
  <si>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</si>
  <si>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</si>
  <si>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</si>
  <si>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</si>
  <si>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</si>
  <si>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</si>
  <si>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</si>
  <si>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</si>
  <si>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</si>
  <si>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</si>
  <si>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</si>
  <si>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</si>
  <si>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</si>
  <si>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</si>
  <si>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</si>
  <si>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</si>
  <si>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</si>
  <si>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</si>
  <si>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</si>
  <si>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</si>
  <si>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</si>
  <si>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</si>
  <si>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</si>
  <si>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</si>
  <si>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</si>
  <si>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</si>
  <si>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</si>
  <si>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</si>
  <si>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</si>
  <si>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</si>
  <si>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</si>
  <si>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</si>
  <si>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</si>
  <si>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</si>
  <si>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</si>
  <si>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</si>
  <si>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</si>
  <si>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</si>
  <si>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</si>
  <si>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</si>
  <si>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</si>
  <si>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</si>
  <si>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</si>
  <si>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</si>
  <si>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</si>
  <si>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</si>
  <si>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</si>
  <si>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</si>
  <si>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</si>
  <si>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</si>
  <si>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</si>
  <si>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</si>
  <si>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</si>
  <si>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</si>
  <si>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</si>
  <si>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</si>
  <si>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</si>
  <si>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</si>
  <si>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</si>
  <si>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</si>
  <si>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</si>
  <si>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</si>
  <si>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</si>
  <si>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</si>
  <si>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</si>
  <si>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</si>
  <si>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</si>
  <si>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</si>
  <si>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</si>
  <si>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</si>
  <si>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</si>
  <si>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</si>
  <si>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</si>
  <si>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</si>
  <si>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</si>
  <si>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</si>
  <si>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</si>
  <si>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</si>
  <si>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</si>
  <si>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</si>
  <si>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</si>
  <si>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</si>
  <si>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</si>
  <si>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</si>
  <si>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</si>
  <si>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</si>
  <si>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</si>
  <si>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</si>
  <si>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</si>
  <si>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</si>
  <si>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</si>
  <si>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</si>
  <si>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</si>
  <si>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</si>
  <si>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</si>
  <si>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</si>
  <si>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</si>
  <si>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</si>
  <si>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</si>
  <si>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</si>
  <si>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</si>
  <si>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</si>
  <si>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</si>
  <si>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</si>
  <si>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</si>
  <si>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</si>
  <si>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</si>
  <si>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</si>
  <si>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</si>
  <si>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</si>
  <si>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</si>
  <si>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</si>
  <si>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</si>
  <si>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</si>
  <si>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</si>
  <si>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</si>
  <si>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</si>
  <si>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</si>
  <si>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</si>
  <si>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</si>
  <si>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</si>
  <si>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</si>
  <si>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</si>
  <si>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</si>
  <si>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</si>
  <si>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</si>
  <si>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</si>
  <si>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</si>
  <si>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</si>
  <si>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</si>
  <si>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</si>
  <si>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</si>
  <si>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</si>
  <si>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</si>
  <si>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</si>
  <si>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</si>
  <si>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</si>
  <si>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</si>
  <si>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</si>
  <si>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</si>
  <si>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</si>
  <si>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</si>
  <si>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</si>
  <si>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</si>
  <si>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</si>
  <si>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</si>
  <si>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</si>
  <si>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</si>
  <si>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</si>
  <si>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</si>
  <si>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</si>
  <si>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</si>
  <si>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</si>
  <si>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</si>
  <si>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</si>
  <si>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</si>
  <si>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</si>
  <si>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</si>
  <si>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</si>
  <si>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</si>
  <si>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</si>
  <si>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</si>
  <si>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</si>
  <si>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</si>
  <si>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</si>
  <si>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</si>
  <si>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</si>
  <si>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</si>
  <si>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</si>
  <si>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</si>
  <si>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</si>
  <si>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</si>
  <si>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</si>
  <si>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</si>
  <si>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</si>
  <si>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</si>
  <si>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</si>
  <si>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</si>
  <si>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</si>
  <si>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</si>
  <si>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</si>
  <si>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</si>
  <si>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</si>
  <si>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</si>
  <si>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</si>
  <si>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</si>
  <si>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</si>
  <si>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</si>
  <si>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</si>
  <si>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</si>
  <si>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</si>
  <si>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</si>
  <si>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</si>
  <si>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</si>
  <si>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</si>
  <si>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</si>
  <si>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</si>
  <si>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</si>
  <si>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</si>
  <si>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</si>
  <si>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</si>
  <si>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</si>
  <si>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</si>
  <si>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</si>
  <si>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</si>
  <si>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</si>
  <si>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</si>
  <si>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</si>
  <si>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</si>
  <si>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</si>
  <si>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</si>
  <si>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</si>
  <si>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</si>
  <si>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</si>
  <si>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</si>
  <si>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</si>
  <si>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</si>
  <si>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</si>
  <si>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</si>
  <si>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</si>
  <si>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</si>
  <si>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</si>
  <si>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</si>
  <si>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</si>
  <si>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</si>
  <si>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</si>
  <si>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</si>
  <si>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</si>
  <si>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</si>
  <si>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</si>
  <si>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</si>
  <si>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</si>
  <si>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</si>
  <si>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</si>
  <si>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</si>
  <si>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</si>
  <si>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</si>
  <si>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</si>
  <si>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</si>
  <si>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</si>
  <si>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</si>
  <si>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</si>
  <si>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</si>
  <si>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</si>
  <si>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</si>
  <si>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</si>
  <si>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</si>
  <si>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</si>
  <si>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</si>
  <si>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</si>
  <si>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</si>
  <si>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</si>
  <si>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</si>
  <si>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</si>
  <si>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</si>
  <si>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</si>
  <si>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</si>
  <si>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</si>
  <si>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</si>
  <si>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</si>
  <si>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</si>
  <si>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</si>
  <si>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</si>
  <si>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</si>
  <si>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</si>
  <si>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</si>
  <si>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</si>
  <si>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</si>
  <si>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</si>
  <si>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</si>
  <si>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</si>
  <si>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</si>
  <si>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</si>
  <si>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</si>
  <si>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</si>
  <si>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</si>
  <si>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</si>
  <si>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</si>
  <si>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</si>
  <si>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</si>
  <si>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</si>
  <si>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</si>
  <si>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</si>
  <si>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</si>
  <si>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</si>
  <si>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</si>
  <si>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</si>
  <si>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</si>
  <si>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</si>
  <si>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</si>
  <si>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</si>
  <si>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</si>
  <si>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</si>
  <si>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</si>
  <si>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</si>
  <si>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</si>
  <si>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</si>
  <si>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</si>
  <si>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</si>
  <si>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</si>
  <si>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</si>
  <si>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</si>
  <si>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</si>
  <si>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</si>
  <si>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</si>
  <si>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</si>
  <si>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</si>
  <si>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</si>
  <si>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</si>
  <si>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</si>
  <si>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</si>
  <si>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</si>
  <si>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</si>
  <si>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</si>
  <si>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</si>
  <si>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</si>
  <si>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</si>
  <si>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</si>
  <si>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</si>
  <si>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</si>
  <si>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</si>
  <si>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</si>
  <si>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</si>
  <si>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</si>
  <si>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</si>
  <si>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</si>
  <si>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</si>
  <si>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</si>
  <si>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</si>
  <si>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</si>
  <si>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</si>
  <si>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</si>
  <si>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</si>
  <si>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</si>
  <si>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</si>
  <si>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</si>
  <si>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</si>
  <si>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</si>
  <si>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</si>
  <si>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</si>
  <si>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</si>
  <si>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</si>
  <si>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</si>
  <si>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</si>
  <si>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</si>
  <si>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</si>
  <si>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</si>
  <si>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</si>
  <si>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</si>
  <si>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</si>
  <si>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</si>
  <si>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</si>
  <si>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</si>
  <si>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</si>
  <si>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</si>
  <si>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</si>
  <si>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</si>
  <si>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</si>
  <si>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</si>
  <si>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</si>
  <si>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</si>
  <si>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</si>
  <si>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</si>
  <si>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</si>
  <si>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</si>
  <si>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</si>
  <si>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</si>
  <si>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</si>
  <si>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</si>
  <si>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</si>
  <si>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</si>
  <si>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</si>
  <si>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</si>
  <si>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</si>
  <si>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</si>
  <si>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</si>
  <si>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</si>
  <si>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</si>
  <si>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</si>
  <si>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</si>
  <si>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</si>
  <si>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</si>
  <si>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</si>
  <si>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</si>
  <si>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</si>
  <si>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</si>
  <si>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</si>
  <si>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</si>
  <si>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</si>
  <si>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</si>
  <si>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</si>
  <si>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</si>
  <si>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</si>
  <si>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</si>
  <si>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</si>
  <si>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</si>
  <si>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</si>
  <si>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</si>
  <si>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</si>
  <si>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</si>
  <si>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</si>
  <si>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</si>
  <si>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</si>
  <si>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</si>
  <si>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</si>
  <si>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</si>
  <si>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</si>
  <si>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</si>
  <si>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</si>
  <si>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</si>
  <si>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</si>
  <si>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</si>
  <si>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</si>
  <si>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</si>
  <si>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</si>
  <si>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</si>
  <si>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</si>
  <si>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</si>
  <si>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</si>
  <si>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</si>
  <si>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</si>
  <si>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</si>
  <si>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</si>
  <si>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</si>
  <si>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</si>
  <si>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</si>
  <si>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</si>
  <si>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</si>
  <si>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</si>
  <si>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</si>
  <si>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</si>
  <si>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</si>
  <si>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</si>
  <si>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</si>
  <si>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</si>
  <si>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</si>
  <si>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</si>
  <si>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</si>
  <si>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</si>
  <si>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</si>
  <si>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</si>
  <si>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</si>
  <si>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</si>
  <si>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</si>
  <si>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</si>
  <si>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</si>
  <si>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</si>
  <si>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</si>
  <si>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</si>
  <si>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</si>
  <si>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</si>
  <si>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</si>
  <si>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</si>
  <si>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</si>
  <si>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</si>
  <si>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</si>
  <si>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</si>
  <si>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</si>
  <si>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</si>
  <si>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</si>
  <si>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</si>
  <si>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</si>
  <si>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</si>
  <si>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</si>
  <si>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</si>
  <si>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</si>
  <si>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</si>
  <si>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</si>
  <si>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</si>
  <si>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</si>
  <si>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</si>
  <si>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</si>
  <si>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</si>
  <si>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</si>
  <si>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</si>
  <si>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</si>
  <si>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</si>
  <si>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</si>
  <si>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</si>
  <si>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</si>
  <si>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</si>
  <si>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</si>
  <si>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</si>
  <si>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</si>
  <si>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</si>
  <si>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</si>
  <si>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</si>
  <si>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</si>
  <si>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</si>
  <si>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</si>
  <si>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</si>
  <si>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</si>
  <si>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</si>
  <si>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</si>
  <si>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</si>
  <si>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</si>
  <si>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</si>
  <si>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</si>
  <si>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</si>
  <si>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</si>
  <si>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</si>
  <si>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</si>
  <si>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</si>
  <si>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</si>
  <si>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</si>
  <si>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</si>
  <si>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</si>
  <si>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</si>
  <si>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</si>
  <si>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</si>
  <si>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</si>
  <si>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</si>
  <si>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</si>
  <si>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</si>
  <si>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</si>
  <si>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</si>
  <si>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</si>
  <si>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</si>
  <si>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</si>
  <si>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</si>
  <si>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</si>
  <si>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</si>
  <si>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</si>
  <si>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</si>
  <si>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</si>
  <si>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</si>
  <si>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</si>
  <si>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</si>
  <si>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</si>
  <si>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</si>
  <si>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</si>
  <si>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</si>
  <si>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</si>
  <si>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</si>
  <si>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</si>
  <si>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</si>
  <si>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</si>
  <si>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</si>
  <si>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</si>
  <si>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</si>
  <si>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</si>
  <si>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</si>
  <si>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</si>
  <si>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</si>
  <si>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</si>
  <si>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</si>
  <si>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</si>
  <si>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</si>
  <si>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</si>
  <si>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</si>
  <si>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</si>
  <si>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</si>
  <si>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</si>
  <si>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</si>
  <si>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</si>
  <si>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</si>
  <si>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</si>
  <si>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</si>
  <si>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</si>
  <si>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</si>
  <si>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</si>
  <si>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</si>
  <si>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</si>
  <si>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</si>
  <si>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</si>
  <si>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</si>
  <si>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</si>
  <si>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</si>
  <si>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</si>
  <si>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</si>
  <si>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</si>
  <si>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</si>
  <si>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</si>
  <si>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</si>
  <si>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</si>
  <si>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</si>
  <si>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</si>
  <si>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</si>
  <si>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</si>
  <si>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</si>
  <si>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</si>
  <si>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</si>
  <si>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</si>
  <si>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</si>
  <si>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</si>
  <si>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</si>
  <si>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</si>
  <si>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</si>
  <si>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</si>
  <si>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</si>
  <si>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</si>
  <si>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</si>
  <si>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</si>
  <si>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</si>
  <si>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</si>
  <si>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</si>
  <si>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</si>
  <si>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</si>
  <si>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</si>
  <si>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</si>
  <si>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</si>
  <si>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</si>
  <si>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</si>
  <si>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</si>
  <si>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</si>
  <si>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</si>
  <si>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</si>
  <si>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</si>
  <si>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</si>
  <si>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</si>
  <si>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</si>
  <si>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</si>
  <si>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</si>
  <si>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</si>
  <si>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</si>
  <si>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</si>
  <si>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</si>
  <si>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</si>
  <si>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</si>
  <si>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</si>
  <si>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</si>
  <si>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</si>
  <si>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</si>
  <si>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</si>
  <si>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</si>
  <si>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</si>
  <si>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</si>
  <si>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</si>
  <si>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</si>
  <si>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</si>
  <si>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</si>
  <si>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</si>
  <si>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</si>
  <si>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</si>
  <si>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</si>
  <si>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</si>
  <si>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</si>
  <si>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</si>
  <si>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</si>
  <si>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</si>
  <si>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</si>
  <si>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</si>
  <si>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</si>
  <si>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</si>
  <si>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</si>
  <si>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</si>
  <si>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</si>
  <si>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</si>
  <si>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</si>
  <si>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</si>
  <si>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</si>
  <si>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</si>
  <si>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</si>
  <si>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</si>
  <si>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</si>
  <si>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</si>
  <si>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</si>
  <si>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</si>
  <si>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</si>
  <si>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</si>
  <si>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</si>
  <si>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</si>
  <si>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</si>
  <si>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</si>
  <si>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</si>
  <si>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</si>
  <si>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</si>
  <si>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</si>
  <si>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</si>
  <si>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</si>
  <si>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</si>
  <si>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</si>
  <si>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</si>
  <si>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</si>
  <si>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</si>
  <si>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</si>
  <si>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</si>
  <si>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</si>
  <si>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</si>
  <si>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</si>
  <si>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</si>
  <si>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</si>
  <si>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</si>
  <si>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</si>
  <si>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</si>
  <si>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</si>
  <si>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</si>
  <si>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</si>
  <si>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</si>
  <si>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</si>
  <si>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</si>
  <si>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</si>
  <si>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</si>
  <si>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</si>
  <si>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</si>
  <si>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</si>
  <si>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</si>
  <si>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</si>
  <si>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</si>
  <si>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</si>
  <si>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</si>
  <si>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</si>
  <si>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</si>
  <si>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</si>
  <si>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</si>
  <si>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</si>
  <si>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</si>
  <si>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</si>
  <si>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</si>
  <si>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</si>
  <si>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</si>
  <si>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</si>
  <si>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</si>
  <si>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</si>
  <si>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</si>
  <si>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</si>
  <si>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</si>
  <si>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</si>
  <si>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</si>
  <si>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</si>
  <si>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</si>
  <si>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</si>
  <si>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</si>
  <si>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</si>
  <si>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</si>
  <si>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</si>
  <si>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</si>
  <si>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</si>
  <si>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</si>
  <si>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</si>
  <si>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</si>
  <si>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</si>
  <si>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</si>
  <si>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</si>
  <si>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</si>
  <si>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</si>
  <si>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</si>
  <si>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</si>
  <si>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</si>
  <si>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</si>
  <si>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</si>
  <si>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</si>
  <si>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</si>
  <si>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</si>
  <si>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</si>
  <si>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</si>
  <si>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</si>
  <si>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</si>
  <si>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</si>
  <si>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</si>
  <si>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</si>
  <si>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</si>
  <si>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</si>
  <si>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</si>
  <si>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</si>
  <si>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</si>
  <si>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</si>
  <si>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</si>
  <si>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</si>
  <si>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</si>
  <si>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</si>
  <si>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</si>
  <si>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</si>
  <si>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</si>
  <si>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</si>
  <si>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</si>
  <si>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</si>
  <si>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</si>
  <si>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</si>
  <si>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</si>
  <si>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</si>
  <si>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</si>
  <si>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</si>
  <si>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</si>
  <si>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</si>
  <si>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</si>
  <si>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</si>
  <si>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</si>
  <si>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</si>
  <si>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</si>
  <si>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</si>
  <si>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</si>
  <si>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</si>
  <si>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</si>
  <si>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</si>
  <si>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</si>
  <si>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</si>
  <si>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</si>
  <si>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</si>
  <si>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</si>
  <si>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</si>
  <si>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</si>
  <si>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</si>
  <si>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</si>
  <si>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</si>
  <si>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</si>
  <si>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</si>
  <si>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</si>
  <si>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</si>
  <si>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</si>
  <si>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</si>
  <si>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</si>
  <si>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</si>
  <si>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</si>
  <si>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</si>
  <si>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</si>
  <si>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</si>
  <si>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</si>
  <si>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</si>
  <si>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</si>
  <si>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</si>
  <si>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</si>
  <si>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</si>
  <si>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</si>
  <si>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</si>
  <si>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</si>
  <si>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</si>
  <si>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</si>
  <si>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</si>
  <si>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</si>
  <si>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</si>
  <si>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</si>
  <si>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</si>
  <si>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</si>
  <si>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</si>
  <si>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</si>
  <si>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</si>
  <si>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</si>
  <si>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</si>
  <si>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</si>
  <si>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</si>
  <si>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</si>
  <si>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</si>
  <si>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</si>
  <si>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</si>
  <si>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</si>
  <si>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</si>
  <si>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</si>
  <si>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</si>
  <si>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</si>
  <si>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</si>
  <si>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</si>
  <si>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</si>
  <si>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</si>
  <si>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</si>
  <si>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</si>
  <si>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</si>
  <si>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</si>
  <si>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</si>
  <si>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</si>
  <si>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</si>
  <si>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</si>
  <si>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</si>
  <si>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</si>
  <si>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</si>
  <si>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</si>
  <si>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</si>
  <si>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</si>
  <si>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</si>
  <si>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</si>
  <si>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</si>
  <si>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</si>
  <si>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</si>
  <si>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</si>
  <si>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</si>
  <si>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</si>
  <si>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</si>
  <si>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</si>
  <si>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</si>
  <si>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</si>
  <si>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</si>
  <si>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</si>
  <si>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</si>
  <si>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</si>
  <si>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</si>
  <si>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</si>
  <si>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</si>
  <si>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</si>
  <si>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</si>
  <si>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</si>
  <si>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</si>
  <si>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</si>
  <si>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</si>
  <si>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</si>
  <si>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</si>
  <si>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</si>
  <si>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</si>
  <si>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</si>
  <si>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</si>
  <si>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</si>
  <si>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</si>
  <si>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</si>
  <si>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</si>
  <si>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</si>
  <si>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</si>
  <si>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</si>
  <si>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</si>
  <si>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</si>
  <si>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</si>
  <si>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</si>
  <si>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</si>
  <si>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</si>
  <si>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</si>
  <si>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</si>
  <si>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</si>
  <si>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</si>
  <si>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</si>
  <si>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</si>
  <si>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</si>
  <si>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</si>
  <si>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</si>
  <si>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</si>
  <si>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</si>
  <si>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</si>
  <si>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</si>
  <si>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</si>
  <si>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</si>
  <si>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</si>
  <si>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</si>
  <si>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</si>
  <si>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</si>
  <si>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</si>
  <si>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</si>
  <si>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</si>
  <si>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</si>
  <si>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</si>
  <si>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</si>
  <si>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</si>
  <si>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</si>
  <si>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</si>
  <si>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</si>
  <si>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</si>
  <si>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</si>
  <si>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</si>
  <si>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</si>
  <si>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</si>
  <si>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</si>
  <si>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</si>
  <si>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</si>
  <si>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</si>
  <si>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</si>
  <si>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</si>
  <si>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</si>
  <si>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</si>
  <si>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</si>
  <si>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</si>
  <si>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</si>
  <si>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</si>
  <si>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</si>
  <si>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</si>
  <si>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</si>
  <si>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</si>
  <si>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</si>
  <si>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</si>
  <si>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</si>
  <si>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</si>
  <si>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</si>
  <si>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</si>
  <si>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</si>
  <si>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</si>
  <si>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</si>
  <si>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</si>
  <si>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</si>
  <si>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</si>
  <si>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</si>
  <si>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</si>
  <si>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</si>
  <si>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</si>
  <si>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</si>
  <si>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</si>
  <si>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</si>
  <si>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</si>
  <si>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</si>
  <si>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</si>
  <si>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</si>
  <si>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</si>
  <si>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</si>
  <si>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</si>
  <si>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</si>
  <si>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</si>
  <si>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</si>
  <si>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</si>
  <si>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</si>
  <si>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</si>
  <si>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</si>
  <si>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</si>
  <si>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</si>
  <si>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</si>
  <si>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</si>
  <si>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</si>
  <si>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</si>
  <si>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</si>
  <si>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</si>
  <si>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</si>
  <si>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</si>
  <si>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</si>
  <si>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</si>
  <si>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</si>
  <si>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</si>
  <si>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</si>
  <si>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</si>
  <si>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</si>
  <si>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</si>
  <si>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</si>
  <si>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</si>
  <si>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</si>
  <si>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</si>
  <si>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</si>
  <si>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</si>
  <si>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</si>
  <si>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</si>
  <si>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</si>
  <si>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</si>
  <si>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</si>
  <si>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</si>
  <si>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</si>
  <si>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</si>
  <si>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</si>
  <si>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</si>
  <si>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</si>
  <si>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</si>
  <si>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</si>
  <si>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</si>
  <si>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</si>
  <si>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</si>
  <si>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</si>
  <si>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</si>
  <si>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</si>
  <si>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</si>
  <si>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</si>
  <si>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</si>
  <si>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</si>
  <si>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</si>
  <si>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</si>
  <si>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</si>
  <si>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</si>
  <si>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</si>
  <si>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</si>
  <si>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</si>
  <si>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</si>
  <si>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</si>
  <si>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</si>
  <si>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</si>
  <si>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</si>
  <si>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</si>
  <si>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</si>
  <si>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</si>
  <si>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</si>
  <si>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</si>
  <si>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</si>
  <si>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</si>
  <si>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</si>
  <si>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</si>
  <si>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</si>
  <si>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</si>
  <si>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</si>
  <si>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</si>
  <si>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</si>
  <si>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</si>
  <si>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</si>
  <si>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</si>
  <si>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</si>
  <si>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</si>
  <si>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</si>
  <si>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</si>
  <si>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</si>
  <si>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</si>
  <si>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</si>
  <si>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</si>
  <si>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</si>
  <si>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</si>
  <si>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</si>
  <si>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</si>
  <si>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</si>
  <si>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</si>
  <si>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</si>
  <si>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</si>
  <si>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</si>
  <si>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</si>
  <si>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</si>
  <si>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</si>
  <si>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</si>
  <si>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</si>
  <si>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</si>
  <si>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</si>
  <si>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</si>
  <si>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</si>
  <si>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</si>
  <si>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</si>
  <si>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</si>
  <si>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</si>
  <si>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</si>
  <si>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</si>
  <si>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</si>
  <si>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</si>
  <si>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</si>
  <si>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</si>
  <si>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</si>
  <si>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</si>
  <si>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</si>
  <si>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</si>
  <si>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</si>
  <si>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</si>
  <si>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</si>
  <si>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</si>
  <si>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</si>
  <si>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</si>
  <si>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</si>
  <si>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</si>
  <si>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</si>
  <si>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</si>
  <si>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</si>
  <si>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</si>
  <si>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</si>
  <si>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</si>
  <si>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</si>
  <si>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</si>
  <si>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</si>
  <si>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</si>
  <si>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</si>
  <si>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</si>
  <si>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</si>
  <si>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</si>
  <si>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</si>
  <si>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</si>
  <si>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</si>
  <si>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</si>
  <si>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</si>
  <si>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</si>
  <si>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</si>
  <si>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</si>
  <si>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</si>
  <si>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</si>
  <si>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</si>
  <si>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</si>
  <si>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</si>
  <si>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</si>
  <si>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</si>
  <si>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</si>
  <si>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</si>
  <si>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</si>
  <si>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</si>
  <si>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</si>
  <si>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</si>
  <si>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</si>
  <si>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</si>
  <si>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</si>
  <si>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</si>
  <si>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</si>
  <si>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</si>
  <si>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</si>
  <si>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</si>
  <si>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</si>
  <si>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</si>
  <si>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</si>
  <si>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</si>
  <si>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</si>
  <si>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</si>
  <si>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</si>
  <si>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</si>
  <si>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</si>
  <si>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</si>
  <si>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</si>
  <si>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</si>
  <si>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</si>
  <si>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</si>
  <si>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</si>
  <si>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</si>
  <si>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</si>
  <si>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</si>
  <si>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</si>
  <si>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</si>
  <si>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</si>
  <si>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</si>
  <si>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</si>
  <si>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</si>
  <si>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</si>
  <si>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</si>
  <si>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</si>
  <si>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</si>
  <si>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</si>
  <si>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</si>
  <si>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</si>
  <si>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</si>
  <si>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</si>
  <si>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</si>
  <si>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</si>
  <si>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</si>
  <si>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</si>
  <si>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</si>
  <si>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</si>
  <si>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</si>
  <si>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</si>
  <si>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</si>
  <si>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</si>
  <si>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</si>
  <si>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</si>
  <si>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</si>
  <si>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</si>
  <si>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</si>
  <si>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</si>
  <si>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</si>
  <si>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</si>
  <si>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</si>
  <si>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</si>
  <si>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</si>
  <si>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</si>
  <si>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</si>
  <si>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</si>
  <si>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</si>
  <si>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</si>
  <si>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</si>
  <si>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</si>
  <si>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</si>
  <si>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</si>
  <si>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</si>
  <si>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</si>
  <si>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</si>
  <si>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</si>
  <si>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</si>
  <si>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</si>
  <si>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</si>
  <si>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</si>
  <si>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</si>
  <si>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</si>
  <si>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</si>
  <si>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</si>
  <si>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</si>
  <si>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</si>
  <si>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</si>
  <si>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</si>
  <si>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</si>
  <si>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</si>
  <si>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</si>
  <si>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</si>
  <si>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</si>
  <si>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</si>
  <si>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</si>
  <si>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</si>
  <si>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</si>
  <si>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</si>
  <si>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</si>
  <si>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</si>
  <si>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</si>
  <si>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</si>
  <si>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</si>
  <si>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</si>
  <si>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</si>
  <si>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</si>
  <si>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</si>
  <si>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</si>
  <si>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</si>
  <si>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</si>
  <si>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</si>
  <si>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</si>
  <si>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</si>
  <si>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</si>
  <si>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</si>
  <si>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</si>
  <si>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</si>
  <si>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</si>
  <si>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</si>
  <si>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</si>
  <si>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</si>
  <si>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</si>
  <si>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</si>
  <si>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</si>
  <si>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</si>
  <si>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</si>
  <si>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</si>
  <si>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</si>
  <si>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</si>
  <si>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</si>
  <si>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</si>
  <si>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</si>
  <si>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</si>
  <si>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</si>
  <si>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</si>
  <si>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</si>
  <si>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</si>
  <si>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</si>
  <si>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</si>
  <si>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</si>
  <si>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</si>
  <si>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</si>
  <si>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</si>
  <si>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</si>
  <si>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</si>
  <si>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</si>
  <si>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</si>
  <si>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</si>
  <si>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</si>
  <si>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</si>
  <si>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</si>
  <si>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</si>
  <si>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</si>
  <si>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</si>
  <si>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</si>
  <si>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</si>
  <si>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</si>
  <si>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</si>
  <si>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</si>
  <si>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</si>
  <si>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</si>
  <si>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</si>
  <si>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</si>
  <si>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</si>
  <si>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</si>
  <si>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</si>
  <si>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</si>
  <si>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</si>
  <si>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</si>
  <si>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</si>
  <si>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</si>
  <si>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</si>
  <si>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</si>
  <si>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</si>
  <si>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</si>
  <si>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</si>
  <si>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</si>
  <si>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</si>
  <si>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</si>
  <si>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</si>
  <si>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</si>
  <si>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</si>
  <si>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</si>
  <si>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</si>
  <si>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</si>
  <si>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</si>
  <si>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</si>
  <si>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</si>
  <si>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</si>
  <si>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</si>
  <si>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</si>
  <si>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</si>
  <si>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</si>
  <si>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</si>
  <si>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</si>
  <si>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</si>
  <si>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</si>
  <si>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</si>
  <si>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</si>
  <si>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</si>
  <si>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</si>
  <si>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</si>
  <si>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</si>
  <si>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</si>
  <si>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</si>
  <si>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</si>
  <si>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</si>
  <si>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</si>
  <si>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</si>
  <si>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</si>
  <si>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</si>
  <si>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</si>
  <si>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</si>
  <si>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</si>
  <si>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</si>
  <si>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</si>
  <si>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</si>
  <si>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</si>
  <si>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</si>
  <si>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</si>
  <si>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</si>
  <si>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</si>
  <si>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</si>
  <si>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</si>
  <si>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</si>
  <si>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</si>
  <si>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</si>
  <si>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</si>
  <si>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</si>
  <si>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</si>
  <si>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</si>
  <si>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</si>
  <si>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</si>
  <si>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</si>
  <si>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</si>
  <si>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</si>
  <si>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</si>
  <si>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</si>
  <si>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</si>
  <si>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</si>
  <si>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</si>
  <si>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</si>
  <si>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</si>
  <si>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</si>
  <si>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</si>
  <si>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</si>
  <si>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</si>
  <si>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</si>
  <si>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</si>
  <si>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</si>
  <si>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</si>
  <si>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</si>
  <si>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</si>
  <si>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</si>
  <si>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</si>
  <si>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</si>
  <si>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</si>
  <si>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</si>
  <si>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</si>
  <si>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</si>
  <si>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</si>
  <si>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</si>
  <si>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</si>
  <si>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</si>
  <si>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</si>
  <si>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</si>
  <si>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</si>
  <si>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</si>
  <si>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</si>
  <si>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</si>
  <si>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</si>
  <si>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</si>
  <si>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</si>
  <si>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</si>
  <si>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</si>
  <si>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</si>
  <si>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</si>
  <si>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</si>
  <si>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</si>
  <si>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</si>
  <si>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</si>
  <si>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</si>
  <si>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</si>
  <si>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</si>
  <si>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</si>
  <si>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</si>
  <si>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</si>
  <si>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</si>
  <si>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</si>
  <si>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</si>
  <si>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</si>
  <si>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</si>
  <si>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</si>
  <si>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</si>
  <si>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</si>
  <si>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</si>
  <si>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</si>
  <si>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</si>
  <si>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</si>
  <si>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</si>
  <si>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</si>
  <si>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</si>
  <si>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</si>
  <si>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</si>
  <si>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</si>
  <si>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</si>
  <si>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</si>
  <si>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</si>
  <si>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</si>
  <si>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</si>
  <si>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</si>
  <si>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</si>
  <si>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</si>
  <si>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</si>
  <si>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</si>
  <si>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</si>
  <si>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</si>
  <si>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</si>
  <si>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</si>
  <si>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</si>
  <si>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</si>
  <si>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</si>
  <si>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</si>
  <si>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</si>
  <si>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</si>
  <si>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</si>
  <si>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</si>
  <si>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</si>
  <si>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</si>
  <si>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</si>
  <si>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</si>
  <si>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</si>
  <si>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</si>
  <si>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</si>
  <si>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</si>
  <si>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</si>
  <si>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</si>
  <si>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</si>
  <si>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</si>
  <si>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</si>
  <si>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</si>
  <si>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</si>
  <si>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</si>
  <si>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</si>
  <si>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</si>
  <si>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</si>
  <si>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</si>
  <si>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</si>
  <si>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</si>
  <si>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</si>
  <si>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</si>
  <si>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</si>
  <si>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</si>
  <si>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</si>
  <si>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</si>
  <si>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</si>
  <si>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</si>
  <si>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</si>
  <si>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</si>
  <si>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</si>
  <si>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</si>
  <si>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</si>
  <si>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</si>
  <si>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</si>
  <si>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</si>
  <si>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</si>
  <si>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</si>
  <si>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</si>
  <si>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</si>
  <si>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</si>
  <si>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</si>
  <si>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</si>
  <si>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</si>
  <si>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</si>
  <si>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</si>
  <si>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</si>
  <si>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</si>
  <si>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</si>
  <si>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</si>
  <si>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</si>
  <si>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</si>
  <si>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</si>
  <si>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</si>
  <si>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</si>
  <si>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</si>
  <si>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</si>
  <si>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</si>
  <si>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</si>
  <si>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</si>
  <si>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</si>
  <si>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</si>
  <si>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</si>
  <si>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</si>
  <si>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</si>
  <si>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</si>
  <si>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</si>
  <si>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</si>
  <si>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</si>
  <si>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</si>
  <si>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</si>
  <si>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</si>
  <si>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</si>
  <si>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</si>
  <si>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</si>
  <si>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</si>
  <si>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</si>
  <si>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</si>
  <si>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</si>
  <si>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</si>
  <si>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</si>
  <si>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</si>
  <si>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</si>
  <si>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</si>
  <si>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</si>
  <si>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</si>
  <si>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</si>
  <si>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</si>
  <si>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</si>
  <si>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</si>
  <si>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</si>
  <si>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</si>
  <si>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</si>
  <si>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</si>
  <si>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</si>
  <si>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</si>
  <si>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</si>
  <si>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</si>
  <si>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</si>
  <si>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</si>
  <si>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</si>
  <si>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</si>
  <si>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</si>
  <si>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</si>
  <si>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</si>
  <si>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</si>
  <si>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</si>
  <si>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</si>
  <si>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</si>
  <si>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</si>
  <si>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</si>
  <si>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</si>
  <si>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</si>
  <si>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</si>
  <si>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</si>
  <si>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</si>
  <si>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</si>
  <si>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</si>
  <si>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</si>
  <si>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</si>
  <si>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</si>
  <si>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</si>
  <si>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</si>
  <si>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</si>
  <si>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</si>
  <si>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</si>
  <si>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</si>
  <si>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</si>
  <si>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</si>
  <si>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</si>
  <si>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</si>
  <si>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</si>
  <si>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</si>
  <si>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</si>
  <si>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</si>
  <si>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</si>
  <si>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</si>
  <si>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</si>
  <si>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</si>
  <si>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</si>
  <si>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</si>
  <si>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</si>
  <si>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</si>
  <si>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</si>
  <si>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</si>
  <si>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</si>
  <si>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</si>
  <si>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</si>
  <si>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</si>
  <si>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</si>
  <si>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</si>
  <si>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</si>
  <si>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</si>
  <si>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</si>
  <si>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</si>
  <si>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</si>
  <si>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</si>
  <si>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</si>
  <si>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</si>
  <si>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</si>
  <si>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</si>
  <si>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</si>
  <si>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</si>
  <si>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</si>
  <si>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</si>
  <si>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</si>
  <si>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</si>
  <si>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</si>
  <si>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</si>
  <si>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</si>
  <si>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</si>
  <si>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</si>
  <si>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</si>
  <si>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</si>
  <si>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</si>
  <si>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</si>
  <si>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</si>
  <si>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</si>
  <si>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</si>
  <si>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</si>
  <si>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</si>
  <si>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</si>
  <si>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</si>
  <si>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</si>
  <si>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</si>
  <si>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</si>
  <si>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</si>
  <si>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</si>
  <si>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</si>
  <si>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</si>
  <si>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</si>
  <si>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</si>
  <si>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</si>
  <si>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</si>
  <si>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</si>
  <si>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</si>
  <si>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</si>
  <si>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</si>
  <si>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</si>
  <si>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</si>
  <si>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</si>
  <si>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</si>
  <si>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</si>
  <si>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</si>
  <si>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</si>
  <si>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</si>
  <si>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</si>
  <si>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</si>
  <si>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</si>
  <si>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</si>
  <si>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</si>
  <si>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</si>
  <si>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</si>
  <si>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</si>
  <si>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</si>
  <si>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</si>
  <si>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</si>
  <si>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</si>
  <si>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</si>
  <si>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</si>
  <si>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</si>
  <si>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</si>
  <si>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</si>
  <si>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</si>
  <si>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</si>
  <si>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</si>
  <si>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</si>
  <si>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</si>
  <si>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</si>
  <si>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</si>
  <si>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</si>
  <si>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</si>
  <si>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</si>
  <si>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</si>
  <si>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</si>
  <si>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</si>
  <si>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</si>
  <si>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</si>
  <si>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</si>
  <si>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</si>
  <si>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</si>
  <si>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</si>
  <si>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</si>
  <si>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</si>
  <si>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</si>
  <si>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</si>
  <si>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</si>
  <si>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</si>
  <si>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</si>
  <si>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</si>
  <si>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</si>
  <si>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</si>
  <si>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</si>
  <si>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</si>
  <si>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</si>
  <si>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</si>
  <si>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</si>
  <si>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</si>
  <si>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</si>
  <si>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</si>
  <si>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</si>
  <si>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</si>
  <si>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</si>
  <si>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</si>
  <si>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</si>
  <si>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</si>
  <si>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</si>
  <si>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</si>
  <si>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</si>
  <si>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</si>
  <si>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</si>
  <si>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</si>
  <si>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</si>
  <si>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</si>
  <si>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</si>
  <si>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</si>
  <si>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</si>
  <si>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</si>
  <si>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</si>
  <si>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</si>
  <si>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</si>
  <si>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</si>
  <si>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</si>
  <si>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</si>
  <si>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</si>
  <si>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</si>
  <si>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</si>
  <si>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</si>
  <si>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</si>
  <si>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</si>
  <si>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</si>
  <si>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</si>
  <si>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</si>
  <si>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</si>
  <si>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</si>
  <si>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</si>
  <si>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</si>
  <si>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</si>
  <si>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</si>
  <si>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</si>
  <si>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</si>
  <si>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</si>
  <si>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</si>
  <si>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</si>
  <si>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</si>
  <si>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</si>
  <si>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</si>
  <si>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</si>
  <si>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</si>
  <si>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</si>
  <si>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</si>
  <si>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</si>
  <si>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</si>
  <si>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</si>
  <si>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</si>
  <si>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</si>
  <si>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</si>
  <si>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</si>
  <si>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</si>
  <si>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</si>
  <si>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</si>
  <si>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</si>
  <si>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</si>
  <si>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</si>
  <si>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</si>
  <si>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</si>
  <si>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</si>
  <si>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</si>
  <si>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</si>
  <si>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</si>
  <si>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</si>
  <si>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</si>
  <si>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</si>
  <si>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</si>
  <si>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</si>
  <si>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</si>
  <si>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</si>
  <si>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</si>
  <si>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</si>
  <si>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</si>
  <si>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</si>
  <si>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</si>
  <si>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</si>
  <si>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</si>
  <si>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</si>
  <si>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</si>
  <si>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</si>
  <si>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</si>
  <si>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</si>
  <si>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</si>
  <si>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</si>
  <si>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</si>
  <si>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</si>
  <si>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</si>
  <si>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</si>
  <si>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</si>
  <si>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</si>
  <si>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</si>
  <si>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</si>
  <si>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</si>
  <si>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</si>
  <si>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</si>
  <si>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</si>
  <si>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</si>
  <si>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</si>
  <si>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</si>
  <si>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</si>
  <si>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</si>
  <si>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</si>
  <si>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</si>
  <si>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</si>
  <si>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</si>
  <si>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</si>
  <si>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</si>
  <si>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</si>
  <si>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</si>
  <si>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</si>
  <si>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</si>
  <si>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</si>
  <si>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</si>
  <si>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</si>
  <si>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</si>
  <si>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</si>
  <si>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</si>
  <si>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</si>
  <si>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</si>
  <si>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</si>
  <si>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</si>
  <si>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</si>
  <si>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</si>
  <si>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</si>
  <si>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</si>
  <si>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</si>
  <si>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</si>
  <si>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</si>
  <si>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</si>
  <si>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</si>
  <si>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</si>
  <si>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</si>
  <si>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</si>
  <si>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</si>
  <si>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</si>
  <si>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</si>
  <si>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</si>
  <si>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</si>
  <si>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</si>
  <si>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</si>
  <si>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</si>
  <si>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</si>
  <si>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</si>
  <si>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</si>
  <si>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</si>
  <si>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</si>
  <si>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</si>
  <si>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</si>
  <si>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</si>
  <si>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</si>
  <si>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</si>
  <si>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</si>
  <si>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</si>
  <si>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</si>
  <si>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</si>
  <si>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</si>
  <si>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</si>
  <si>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</si>
  <si>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</si>
  <si>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</si>
  <si>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</si>
  <si>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</si>
  <si>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</si>
  <si>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</si>
  <si>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</si>
  <si>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</si>
  <si>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</si>
  <si>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</si>
  <si>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</si>
  <si>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</si>
  <si>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</si>
  <si>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</si>
  <si>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</si>
  <si>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</si>
  <si>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</si>
  <si>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</si>
  <si>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</si>
  <si>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</si>
  <si>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</si>
  <si>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</si>
  <si>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</si>
  <si>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</si>
  <si>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</si>
  <si>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</si>
  <si>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</si>
  <si>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</si>
  <si>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</si>
  <si>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</si>
  <si>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</si>
  <si>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</si>
  <si>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</si>
  <si>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</si>
  <si>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</si>
  <si>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</si>
  <si>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</si>
  <si>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</si>
  <si>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</si>
  <si>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</si>
  <si>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</si>
  <si>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</si>
  <si>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</si>
  <si>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</si>
  <si>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</si>
  <si>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</si>
  <si>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</si>
  <si>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</si>
  <si>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</si>
  <si>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</si>
  <si>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</si>
  <si>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</si>
  <si>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</si>
  <si>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</si>
  <si>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</si>
  <si>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</si>
  <si>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</si>
  <si>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</si>
  <si>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</si>
  <si>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</si>
  <si>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</si>
  <si>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</si>
  <si>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</si>
  <si>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</si>
  <si>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</si>
  <si>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</si>
  <si>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</si>
  <si>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</si>
  <si>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</si>
  <si>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</si>
  <si>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</si>
  <si>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</si>
  <si>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</si>
  <si>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</si>
  <si>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</si>
  <si>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</si>
  <si>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</si>
  <si>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</si>
  <si>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</si>
  <si>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</si>
  <si>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</si>
  <si>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</si>
  <si>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</si>
  <si>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</si>
  <si>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</si>
  <si>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</si>
  <si>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</si>
  <si>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</si>
  <si>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</si>
  <si>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</si>
  <si>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</si>
  <si>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</si>
  <si>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</si>
  <si>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</si>
  <si>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</si>
  <si>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</si>
  <si>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</si>
  <si>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</si>
  <si>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</si>
  <si>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</si>
  <si>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</si>
  <si>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</si>
  <si>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</si>
  <si>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</si>
  <si>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</si>
  <si>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</si>
  <si>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</si>
  <si>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</si>
  <si>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</si>
  <si>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</si>
  <si>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</si>
  <si>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</si>
  <si>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</si>
  <si>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</si>
  <si>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</si>
  <si>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</si>
  <si>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</si>
  <si>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</si>
  <si>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</si>
  <si>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</si>
  <si>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</si>
  <si>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</si>
  <si>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</si>
  <si>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</si>
  <si>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</si>
  <si>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</si>
  <si>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</si>
  <si>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</si>
  <si>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</si>
  <si>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</si>
  <si>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</si>
  <si>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</si>
  <si>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</si>
  <si>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</si>
  <si>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</si>
  <si>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</si>
  <si>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</si>
  <si>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</si>
  <si>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</si>
  <si>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</si>
  <si>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</si>
  <si>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</si>
  <si>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</si>
  <si>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</si>
  <si>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</si>
  <si>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</si>
  <si>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</si>
  <si>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</si>
  <si>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</si>
  <si>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</si>
  <si>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</si>
  <si>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</si>
  <si>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</si>
  <si>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</si>
  <si>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</si>
  <si>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</si>
  <si>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</si>
  <si>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</si>
  <si>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</si>
  <si>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</si>
  <si>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</si>
  <si>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</si>
  <si>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</si>
  <si>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</si>
  <si>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</si>
  <si>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</si>
  <si>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</si>
  <si>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</si>
  <si>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</si>
  <si>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</si>
  <si>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</si>
  <si>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</si>
  <si>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</si>
  <si>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</si>
  <si>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</si>
  <si>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</si>
  <si>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</si>
  <si>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</si>
  <si>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</si>
  <si>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</si>
  <si>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</si>
  <si>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</si>
  <si>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</si>
  <si>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</si>
  <si>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</si>
  <si>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</si>
  <si>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</si>
  <si>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</si>
  <si>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</si>
  <si>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</si>
  <si>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</si>
  <si>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</si>
  <si>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</si>
  <si>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</si>
  <si>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</si>
  <si>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</si>
  <si>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</si>
  <si>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</si>
  <si>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</si>
  <si>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</si>
  <si>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</si>
  <si>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</si>
  <si>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</si>
  <si>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</si>
  <si>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</si>
  <si>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</si>
  <si>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</si>
  <si>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</si>
  <si>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</si>
  <si>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</si>
  <si>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</si>
  <si>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</si>
  <si>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</si>
  <si>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</si>
  <si>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</si>
  <si>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</si>
  <si>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</si>
  <si>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</si>
  <si>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</si>
  <si>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</si>
  <si>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</si>
  <si>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</si>
  <si>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</si>
  <si>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</si>
  <si>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</si>
  <si>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</si>
  <si>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</si>
  <si>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</si>
  <si>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</si>
  <si>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</si>
  <si>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</si>
  <si>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</si>
  <si>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</si>
  <si>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</si>
  <si>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</si>
  <si>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</si>
  <si>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</si>
  <si>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</si>
  <si>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</si>
  <si>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</si>
  <si>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</si>
  <si>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</si>
  <si>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</si>
  <si>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</si>
  <si>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</si>
  <si>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</si>
  <si>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</si>
  <si>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</si>
  <si>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</si>
  <si>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</si>
  <si>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</si>
  <si>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</si>
  <si>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</si>
  <si>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</si>
  <si>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</si>
  <si>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</si>
  <si>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</si>
  <si>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</si>
  <si>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</si>
  <si>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</si>
  <si>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</si>
  <si>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</si>
  <si>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</si>
  <si>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</si>
  <si>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</si>
  <si>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</si>
  <si>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</si>
  <si>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</si>
  <si>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</si>
  <si>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</si>
  <si>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</si>
  <si>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</si>
  <si>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</si>
  <si>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</si>
  <si>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</si>
  <si>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</si>
  <si>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</si>
  <si>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</si>
  <si>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</si>
  <si>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</si>
  <si>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</si>
  <si>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</si>
  <si>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</si>
  <si>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</si>
  <si>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</si>
  <si>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</si>
  <si>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</si>
  <si>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</si>
  <si>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</si>
  <si>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</si>
  <si>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</si>
  <si>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</si>
  <si>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</si>
  <si>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</si>
  <si>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</si>
  <si>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</si>
  <si>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</si>
  <si>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</si>
  <si>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</si>
  <si>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</si>
  <si>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</si>
  <si>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</si>
  <si>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</si>
  <si>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</si>
  <si>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</si>
  <si>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</si>
  <si>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</si>
  <si>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</si>
  <si>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</si>
  <si>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</si>
  <si>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</si>
  <si>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</si>
  <si>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</si>
  <si>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</si>
  <si>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</si>
  <si>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</si>
  <si>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</si>
  <si>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</si>
  <si>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</si>
  <si>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</si>
  <si>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</si>
  <si>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</si>
  <si>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</si>
  <si>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</si>
  <si>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</si>
  <si>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</si>
  <si>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</si>
  <si>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</si>
  <si>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</si>
  <si>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</si>
  <si>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</si>
  <si>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</si>
  <si>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</si>
  <si>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</si>
  <si>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</si>
  <si>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</si>
  <si>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</si>
  <si>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</si>
  <si>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</si>
  <si>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</si>
  <si>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</si>
  <si>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</si>
  <si>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</si>
  <si>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</si>
  <si>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</si>
  <si>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</si>
  <si>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</si>
  <si>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</si>
  <si>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</si>
  <si>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</si>
  <si>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</si>
  <si>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</si>
  <si>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</si>
  <si>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</si>
  <si>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</si>
  <si>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</si>
  <si>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</si>
  <si>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</si>
  <si>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</si>
  <si>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</si>
  <si>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</si>
  <si>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</si>
  <si>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</si>
  <si>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</si>
  <si>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</si>
  <si>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</si>
  <si>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</si>
  <si>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</si>
  <si>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</si>
  <si>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</si>
  <si>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</si>
  <si>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</si>
  <si>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</si>
  <si>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</si>
  <si>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</si>
  <si>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</si>
  <si>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</si>
  <si>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</si>
  <si>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</si>
  <si>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</si>
  <si>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</si>
  <si>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</si>
  <si>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</si>
  <si>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</si>
  <si>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</si>
  <si>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</si>
  <si>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</si>
  <si>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</si>
  <si>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</si>
  <si>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</si>
  <si>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</si>
  <si>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</si>
  <si>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</si>
  <si>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</si>
  <si>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</si>
  <si>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</si>
  <si>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</si>
  <si>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</si>
  <si>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</si>
  <si>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</si>
  <si>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</si>
  <si>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</si>
  <si>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</si>
  <si>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</si>
  <si>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</si>
  <si>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</si>
  <si>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</si>
  <si>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</si>
  <si>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</si>
  <si>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</si>
  <si>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</si>
  <si>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</si>
  <si>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</si>
  <si>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</si>
  <si>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</si>
  <si>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</si>
  <si>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</si>
  <si>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</si>
  <si>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</si>
  <si>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</si>
  <si>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</si>
  <si>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</si>
  <si>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</si>
  <si>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</si>
  <si>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</si>
  <si>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</si>
  <si>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</si>
  <si>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</si>
  <si>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</si>
  <si>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</si>
  <si>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</si>
  <si>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</si>
  <si>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</si>
  <si>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</si>
  <si>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</si>
  <si>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</si>
  <si>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</si>
  <si>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</si>
  <si>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</si>
  <si>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</si>
  <si>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</si>
  <si>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</si>
  <si>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</si>
  <si>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</si>
  <si>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</si>
  <si>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</si>
  <si>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</si>
  <si>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</si>
  <si>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</si>
  <si>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</si>
  <si>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</si>
  <si>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</si>
  <si>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</si>
  <si>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</si>
  <si>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</si>
  <si>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</si>
  <si>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</si>
  <si>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</si>
  <si>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</si>
  <si>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</si>
  <si>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</si>
  <si>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</si>
  <si>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</si>
  <si>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</si>
  <si>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</si>
  <si>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</si>
  <si>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</si>
  <si>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</si>
  <si>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</si>
  <si>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</si>
  <si>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</si>
  <si>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</si>
  <si>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</si>
  <si>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</si>
  <si>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</si>
  <si>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</si>
  <si>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</si>
  <si>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</si>
  <si>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</si>
  <si>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</si>
  <si>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</si>
  <si>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</si>
  <si>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</si>
  <si>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</si>
  <si>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</si>
  <si>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</si>
  <si>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</si>
  <si>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</si>
  <si>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</si>
  <si>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</si>
  <si>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</si>
  <si>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</si>
  <si>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</si>
  <si>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</si>
  <si>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</si>
  <si>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</si>
  <si>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</si>
  <si>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</si>
  <si>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</si>
  <si>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</si>
  <si>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</si>
  <si>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</si>
  <si>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</si>
  <si>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</si>
  <si>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</si>
  <si>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</si>
  <si>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</si>
  <si>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</si>
  <si>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</si>
  <si>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</si>
  <si>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</si>
  <si>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</si>
  <si>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</si>
  <si>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</si>
  <si>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</si>
  <si>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</si>
  <si>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</si>
  <si>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</si>
  <si>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</si>
  <si>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</si>
  <si>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</si>
  <si>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</si>
  <si>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</si>
  <si>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</si>
  <si>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</si>
  <si>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</si>
  <si>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</si>
  <si>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</si>
  <si>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</si>
  <si>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</si>
  <si>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</si>
  <si>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</si>
  <si>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</si>
  <si>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</si>
  <si>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</si>
  <si>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</si>
  <si>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</si>
  <si>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</si>
  <si>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</si>
  <si>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</si>
  <si>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</si>
  <si>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</si>
  <si>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</si>
  <si>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</si>
  <si>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</si>
  <si>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</si>
  <si>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</si>
  <si>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</si>
  <si>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</si>
  <si>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</si>
  <si>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</si>
  <si>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</si>
  <si>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</si>
  <si>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</si>
  <si>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</si>
  <si>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</si>
  <si>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</si>
  <si>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</si>
  <si>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</si>
  <si>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</si>
  <si>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</si>
  <si>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</si>
  <si>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</si>
  <si>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</si>
  <si>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</si>
  <si>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</si>
  <si>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</si>
  <si>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</si>
  <si>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</si>
  <si>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</si>
  <si>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</si>
  <si>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</si>
  <si>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</si>
  <si>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</si>
  <si>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</si>
  <si>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</si>
  <si>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</si>
  <si>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</si>
  <si>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</si>
  <si>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</si>
  <si>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</si>
  <si>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</si>
  <si>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</si>
  <si>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</si>
  <si>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</si>
  <si>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</si>
  <si>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</si>
  <si>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</si>
  <si>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</si>
  <si>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</si>
  <si>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</si>
  <si>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</si>
  <si>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</si>
  <si>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</si>
  <si>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</si>
  <si>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</si>
  <si>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</si>
  <si>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</si>
  <si>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</si>
  <si>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</si>
  <si>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</si>
  <si>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</si>
  <si>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</si>
  <si>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</si>
  <si>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</si>
  <si>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</si>
  <si>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</si>
  <si>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</si>
  <si>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</si>
  <si>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</si>
  <si>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</si>
  <si>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</si>
  <si>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</si>
  <si>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</si>
  <si>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</si>
  <si>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</si>
  <si>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</si>
  <si>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</si>
  <si>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</si>
  <si>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</si>
  <si>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</si>
  <si>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</si>
  <si>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</si>
  <si>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</si>
  <si>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</si>
  <si>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</si>
  <si>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</si>
  <si>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</si>
  <si>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</si>
  <si>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</si>
  <si>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</si>
  <si>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</si>
  <si>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</si>
  <si>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</si>
  <si>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</si>
  <si>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</si>
  <si>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</si>
  <si>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</si>
  <si>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</si>
  <si>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</si>
  <si>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</si>
  <si>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</si>
  <si>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</si>
  <si>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</si>
  <si>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</si>
  <si>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</si>
  <si>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</si>
  <si>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</si>
  <si>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</si>
  <si>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</si>
  <si>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</si>
  <si>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</si>
  <si>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</si>
  <si>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</si>
  <si>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</si>
  <si>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</si>
  <si>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</si>
  <si>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</si>
  <si>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</si>
  <si>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</si>
  <si>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</si>
  <si>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</si>
  <si>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</si>
  <si>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</si>
  <si>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</si>
  <si>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</si>
  <si>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</si>
  <si>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</si>
  <si>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</si>
  <si>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</si>
  <si>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</si>
  <si>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</si>
  <si>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</si>
  <si>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</si>
  <si>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</si>
  <si>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</si>
  <si>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</si>
  <si>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</si>
  <si>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</si>
  <si>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</si>
  <si>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</si>
  <si>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</si>
  <si>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</si>
  <si>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</si>
  <si>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</si>
  <si>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</si>
  <si>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</si>
  <si>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</si>
  <si>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</si>
  <si>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</si>
  <si>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</si>
  <si>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</si>
  <si>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</si>
  <si>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</si>
  <si>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</si>
  <si>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</si>
  <si>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</si>
  <si>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</si>
  <si>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</si>
  <si>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</si>
  <si>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</si>
  <si>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</si>
  <si>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</si>
  <si>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</si>
  <si>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</si>
  <si>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</si>
  <si>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</si>
  <si>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</si>
  <si>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</si>
  <si>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</si>
  <si>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</si>
  <si>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</si>
  <si>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</si>
  <si>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</si>
  <si>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</si>
  <si>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</si>
  <si>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</si>
  <si>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</si>
  <si>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</si>
  <si>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</si>
  <si>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</si>
  <si>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</si>
  <si>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</si>
  <si>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</si>
  <si>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</si>
  <si>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</si>
  <si>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</si>
  <si>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</si>
  <si>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</si>
  <si>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</si>
  <si>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</si>
  <si>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</si>
  <si>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</si>
  <si>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</si>
  <si>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</si>
  <si>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</si>
  <si>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</si>
  <si>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</si>
  <si>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</si>
  <si>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</si>
  <si>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</si>
  <si>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</si>
  <si>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</si>
  <si>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</si>
  <si>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</si>
  <si>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</si>
  <si>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</si>
  <si>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</si>
  <si>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</si>
  <si>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</si>
  <si>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</si>
  <si>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</si>
  <si>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</si>
  <si>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</si>
  <si>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</si>
  <si>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</si>
  <si>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</si>
  <si>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</si>
  <si>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</si>
  <si>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</si>
  <si>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</si>
  <si>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</si>
  <si>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</si>
  <si>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</si>
  <si>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</si>
  <si>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</si>
  <si>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</si>
  <si>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</si>
  <si>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</si>
  <si>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</si>
  <si>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</si>
  <si>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</si>
  <si>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</si>
  <si>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</si>
  <si>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</si>
  <si>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</si>
  <si>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</si>
  <si>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</si>
  <si>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</si>
  <si>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</si>
  <si>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</si>
  <si>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</si>
  <si>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</si>
  <si>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</si>
  <si>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</si>
  <si>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</si>
  <si>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</si>
  <si>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</si>
  <si>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</si>
  <si>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</si>
  <si>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</si>
  <si>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</si>
  <si>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</si>
  <si>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</si>
  <si>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</si>
  <si>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</si>
  <si>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</si>
  <si>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</si>
  <si>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</si>
  <si>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</si>
  <si>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</si>
  <si>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</si>
  <si>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</si>
  <si>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</si>
  <si>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</si>
  <si>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</si>
  <si>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</si>
  <si>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</si>
  <si>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</si>
  <si>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</si>
  <si>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</si>
  <si>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</si>
  <si>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</si>
  <si>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</si>
  <si>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</si>
  <si>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</si>
  <si>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</si>
  <si>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</si>
  <si>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</si>
  <si>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</si>
  <si>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</si>
  <si>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</si>
  <si>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</si>
  <si>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</si>
  <si>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</si>
  <si>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</si>
  <si>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</si>
  <si>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</si>
  <si>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</si>
  <si>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</si>
  <si>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</si>
  <si>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</si>
  <si>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</si>
  <si>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</si>
  <si>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</si>
  <si>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</si>
  <si>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</si>
  <si>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</si>
  <si>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</si>
  <si>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</si>
  <si>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</si>
  <si>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</si>
  <si>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</si>
  <si>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</si>
  <si>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</si>
  <si>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</si>
  <si>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</si>
  <si>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</si>
  <si>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</si>
  <si>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</si>
  <si>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</si>
  <si>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</si>
  <si>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</si>
  <si>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</si>
  <si>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</si>
  <si>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</si>
  <si>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</si>
  <si>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</si>
  <si>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</si>
  <si>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</si>
  <si>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</si>
  <si>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</si>
  <si>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</si>
  <si>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</si>
  <si>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</si>
  <si>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</si>
  <si>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</si>
  <si>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</si>
  <si>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</si>
  <si>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</si>
  <si>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</si>
  <si>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</si>
  <si>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</si>
  <si>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</si>
  <si>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</si>
  <si>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</si>
  <si>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</si>
  <si>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</si>
  <si>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</si>
  <si>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</si>
  <si>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</si>
  <si>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</si>
  <si>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</si>
  <si>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</si>
  <si>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</si>
  <si>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</si>
  <si>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</si>
  <si>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</si>
  <si>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</si>
  <si>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</si>
  <si>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</si>
  <si>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</si>
  <si>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</si>
  <si>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</si>
  <si>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</si>
  <si>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</si>
  <si>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</si>
  <si>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</si>
  <si>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</si>
  <si>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</si>
  <si>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</si>
  <si>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</si>
  <si>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</si>
  <si>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</si>
  <si>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</si>
  <si>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</si>
  <si>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</si>
  <si>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</si>
  <si>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</si>
  <si>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</si>
  <si>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</si>
  <si>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</si>
  <si>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</si>
  <si>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</si>
  <si>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</si>
  <si>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</si>
  <si>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</si>
  <si>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</si>
  <si>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</si>
  <si>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</si>
  <si>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</si>
  <si>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</si>
  <si>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</si>
  <si>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</si>
  <si>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</si>
  <si>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</si>
  <si>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</si>
  <si>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</si>
  <si>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</si>
  <si>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</si>
  <si>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</si>
  <si>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</si>
  <si>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</si>
  <si>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</si>
  <si>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</si>
  <si>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</si>
  <si>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</si>
  <si>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</si>
  <si>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</si>
  <si>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</si>
  <si>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</si>
  <si>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</si>
  <si>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</si>
  <si>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</si>
  <si>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</si>
  <si>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</si>
  <si>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</si>
  <si>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</si>
  <si>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</si>
  <si>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</si>
  <si>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</si>
  <si>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</si>
  <si>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</si>
  <si>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</si>
  <si>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</si>
  <si>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</si>
  <si>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</si>
  <si>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</si>
  <si>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</si>
  <si>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</si>
  <si>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</si>
  <si>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</si>
  <si>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</si>
  <si>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</si>
  <si>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</si>
  <si>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</si>
  <si>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</si>
  <si>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</si>
  <si>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</si>
  <si>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</si>
  <si>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</si>
  <si>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</si>
  <si>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</si>
  <si>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</si>
  <si>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</si>
  <si>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</si>
  <si>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</si>
  <si>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</si>
  <si>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</si>
  <si>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</si>
  <si>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</si>
  <si>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</si>
  <si>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</si>
  <si>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</si>
  <si>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</si>
  <si>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</si>
  <si>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</si>
  <si>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</si>
  <si>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</si>
  <si>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</si>
  <si>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</si>
  <si>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</si>
  <si>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</si>
  <si>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</si>
  <si>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</si>
  <si>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</si>
  <si>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</si>
  <si>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</si>
  <si>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</si>
  <si>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</si>
  <si>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</si>
  <si>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</si>
  <si>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</si>
  <si>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</si>
  <si>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</si>
  <si>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</si>
  <si>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</si>
  <si>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</si>
  <si>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</si>
  <si>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</si>
  <si>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</si>
  <si>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</si>
  <si>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</si>
  <si>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</si>
  <si>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</si>
  <si>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</si>
  <si>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</si>
  <si>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</si>
  <si>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</si>
  <si>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</si>
  <si>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</si>
  <si>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</si>
  <si>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</si>
  <si>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</si>
  <si>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</si>
  <si>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</si>
  <si>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</si>
  <si>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</si>
  <si>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</si>
  <si>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</si>
  <si>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</si>
  <si>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</si>
  <si>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</si>
  <si>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</si>
  <si>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</si>
  <si>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</si>
  <si>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</si>
  <si>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</si>
  <si>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</si>
  <si>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</si>
  <si>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</si>
  <si>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</si>
  <si>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</si>
  <si>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</si>
  <si>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</si>
  <si>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</si>
  <si>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</si>
  <si>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</si>
  <si>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</si>
  <si>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</si>
  <si>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</si>
  <si>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</si>
  <si>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</si>
  <si>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</si>
  <si>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</si>
  <si>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</si>
  <si>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</si>
  <si>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</si>
  <si>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</si>
  <si>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</si>
  <si>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</si>
  <si>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</si>
  <si>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</si>
  <si>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</si>
  <si>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</si>
  <si>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</si>
  <si>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</si>
  <si>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</si>
  <si>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</si>
  <si>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</si>
  <si>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</si>
  <si>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</si>
  <si>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</si>
  <si>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</si>
  <si>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</si>
  <si>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</si>
  <si>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</si>
  <si>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</si>
  <si>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</si>
  <si>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</si>
  <si>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</si>
  <si>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</si>
  <si>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</si>
  <si>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</si>
  <si>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</si>
  <si>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</si>
  <si>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</si>
  <si>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</si>
  <si>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</si>
  <si>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</si>
  <si>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</si>
  <si>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</si>
  <si>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</si>
  <si>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</si>
  <si>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</si>
  <si>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</si>
  <si>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</si>
  <si>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</si>
  <si>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</si>
  <si>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</si>
  <si>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</si>
  <si>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</si>
  <si>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</si>
  <si>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</si>
  <si>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</si>
  <si>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</si>
  <si>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</si>
  <si>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</si>
  <si>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</si>
  <si>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</si>
  <si>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</si>
  <si>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</si>
  <si>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</si>
  <si>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</si>
  <si>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</si>
  <si>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</si>
  <si>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</si>
  <si>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</si>
  <si>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</si>
  <si>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</si>
  <si>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</si>
  <si>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</si>
  <si>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</si>
  <si>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</si>
  <si>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</si>
  <si>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</si>
  <si>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</si>
  <si>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</si>
  <si>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</si>
  <si>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</si>
  <si>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</si>
  <si>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</si>
  <si>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</si>
  <si>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</si>
  <si>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</si>
  <si>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</si>
  <si>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</si>
  <si>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</si>
  <si>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</si>
  <si>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</si>
  <si>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</si>
  <si>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</si>
  <si>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</si>
  <si>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</si>
  <si>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</si>
  <si>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</si>
  <si>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</si>
  <si>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</si>
  <si>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</si>
  <si>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</si>
  <si>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</si>
  <si>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</si>
  <si>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</si>
  <si>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</si>
  <si>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</si>
  <si>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</si>
  <si>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</si>
  <si>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</si>
  <si>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</si>
  <si>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</si>
  <si>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</si>
  <si>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</si>
  <si>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</si>
  <si>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</si>
  <si>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</si>
  <si>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</si>
  <si>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</si>
  <si>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</si>
  <si>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</si>
  <si>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</si>
  <si>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</si>
  <si>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</si>
  <si>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</si>
  <si>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</si>
  <si>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</si>
  <si>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</si>
  <si>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</si>
  <si>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</si>
  <si>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</si>
  <si>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</si>
  <si>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</si>
  <si>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</si>
  <si>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</si>
  <si>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</si>
  <si>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</si>
  <si>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</si>
  <si>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</si>
  <si>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</si>
  <si>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</si>
  <si>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</si>
  <si>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</si>
  <si>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</si>
  <si>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</si>
  <si>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</si>
  <si>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</si>
  <si>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</si>
  <si>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</si>
  <si>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</si>
  <si>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</si>
  <si>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</si>
  <si>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</si>
  <si>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</si>
  <si>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</si>
  <si>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</si>
  <si>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</si>
  <si>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</si>
  <si>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</si>
  <si>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</si>
  <si>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</si>
  <si>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</si>
  <si>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</si>
  <si>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</si>
  <si>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</si>
  <si>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</si>
  <si>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</si>
  <si>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</si>
  <si>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</si>
  <si>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</si>
  <si>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</si>
  <si>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</si>
  <si>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</si>
  <si>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</si>
  <si>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</si>
  <si>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</si>
  <si>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</si>
  <si>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</si>
  <si>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</si>
  <si>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</si>
  <si>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</si>
  <si>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</si>
  <si>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</si>
  <si>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</si>
  <si>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</si>
  <si>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</si>
  <si>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</si>
  <si>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</si>
  <si>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</si>
  <si>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</si>
  <si>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</si>
  <si>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</si>
  <si>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</si>
  <si>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</si>
  <si>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</si>
  <si>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</si>
  <si>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</si>
  <si>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</si>
  <si>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</si>
  <si>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</si>
  <si>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</si>
  <si>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</si>
  <si>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</si>
  <si>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</si>
  <si>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</si>
  <si>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</si>
  <si>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</si>
  <si>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</si>
  <si>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</si>
  <si>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</si>
  <si>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</si>
  <si>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</si>
  <si>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</si>
  <si>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</si>
  <si>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</si>
  <si>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</si>
  <si>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</si>
  <si>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</si>
  <si>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</si>
  <si>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</si>
  <si>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</si>
  <si>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</si>
  <si>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</si>
  <si>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</si>
  <si>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</si>
  <si>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</si>
  <si>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</si>
  <si>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</si>
  <si>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</si>
  <si>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</si>
  <si>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</si>
  <si>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</si>
  <si>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</si>
  <si>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</si>
  <si>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</si>
  <si>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</si>
  <si>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</si>
  <si>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</si>
  <si>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</si>
  <si>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</si>
  <si>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</si>
  <si>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</si>
  <si>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</si>
  <si>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</si>
  <si>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</si>
  <si>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</si>
  <si>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</si>
  <si>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</si>
  <si>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</si>
  <si>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</si>
  <si>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</si>
  <si>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</si>
  <si>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</si>
  <si>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</si>
  <si>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</si>
  <si>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</si>
  <si>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</si>
  <si>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</si>
  <si>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</si>
  <si>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</si>
  <si>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</si>
  <si>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</si>
  <si>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</si>
  <si>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</si>
  <si>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</si>
  <si>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</si>
  <si>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</si>
  <si>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</si>
  <si>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</si>
  <si>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</si>
  <si>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</si>
  <si>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</si>
  <si>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</si>
  <si>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</si>
  <si>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</si>
  <si>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</si>
  <si>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</si>
  <si>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</si>
  <si>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</si>
  <si>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</si>
  <si>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</si>
  <si>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</si>
  <si>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</si>
  <si>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</si>
  <si>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</si>
  <si>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</si>
  <si>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</si>
  <si>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</si>
  <si>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</si>
  <si>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</si>
  <si>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</si>
  <si>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</si>
  <si>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</si>
  <si>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</si>
  <si>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</si>
  <si>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</si>
  <si>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</si>
  <si>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</si>
  <si>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</si>
  <si>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</si>
  <si>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</si>
  <si>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</si>
  <si>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</si>
  <si>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</si>
  <si>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</si>
  <si>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</si>
  <si>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</si>
  <si>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</si>
  <si>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</si>
  <si>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</si>
  <si>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</si>
  <si>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</si>
  <si>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</si>
  <si>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</si>
  <si>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</si>
  <si>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</si>
  <si>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</si>
  <si>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</si>
  <si>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</si>
  <si>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</si>
  <si>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</si>
  <si>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</si>
  <si>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</si>
  <si>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</si>
  <si>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</si>
  <si>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</si>
  <si>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</si>
  <si>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</si>
  <si>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</si>
  <si>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</si>
  <si>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</si>
  <si>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</si>
  <si>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</si>
  <si>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</si>
  <si>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</si>
  <si>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</si>
  <si>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</si>
  <si>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</si>
  <si>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</si>
  <si>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</si>
  <si>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</si>
  <si>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</si>
  <si>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</si>
  <si>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</si>
  <si>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</si>
  <si>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</si>
  <si>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</si>
  <si>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</si>
  <si>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</si>
  <si>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</si>
  <si>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</si>
  <si>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</si>
  <si>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</si>
  <si>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</si>
  <si>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</si>
  <si>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</si>
  <si>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</si>
  <si>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</si>
  <si>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</si>
  <si>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</si>
  <si>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</si>
  <si>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</si>
  <si>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</si>
  <si>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</si>
  <si>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</si>
  <si>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</si>
  <si>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</si>
  <si>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</si>
  <si>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</si>
  <si>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</si>
  <si>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</si>
  <si>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</si>
  <si>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</si>
  <si>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</si>
  <si>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</si>
  <si>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</si>
  <si>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</si>
  <si>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</si>
  <si>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</si>
  <si>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</si>
  <si>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</si>
  <si>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</si>
  <si>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</si>
  <si>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</si>
  <si>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</si>
  <si>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</si>
  <si>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</si>
  <si>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</si>
  <si>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</si>
  <si>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</si>
  <si>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</si>
  <si>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</si>
  <si>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</si>
  <si>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</si>
  <si>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</si>
  <si>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</si>
  <si>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</si>
  <si>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</si>
  <si>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</si>
  <si>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</si>
  <si>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</si>
  <si>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</si>
  <si>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</si>
  <si>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</si>
  <si>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</si>
  <si>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</si>
  <si>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</si>
  <si>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</si>
  <si>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</si>
  <si>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</si>
  <si>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</si>
  <si>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</si>
  <si>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</si>
  <si>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</si>
  <si>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</si>
  <si>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</si>
  <si>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</si>
  <si>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</si>
  <si>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</si>
  <si>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</si>
  <si>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</si>
  <si>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</si>
  <si>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</si>
  <si>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</si>
  <si>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</si>
  <si>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</si>
  <si>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</si>
  <si>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</si>
  <si>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</si>
  <si>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</si>
  <si>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</si>
  <si>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</si>
  <si>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</si>
  <si>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</si>
  <si>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</si>
  <si>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</si>
  <si>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</si>
  <si>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</si>
  <si>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</si>
  <si>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</si>
  <si>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</si>
  <si>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</si>
  <si>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</si>
  <si>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</si>
  <si>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</si>
  <si>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</si>
  <si>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</si>
  <si>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</si>
  <si>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</si>
  <si>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</si>
  <si>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</si>
  <si>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</si>
  <si>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</si>
  <si>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</si>
  <si>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</si>
  <si>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</si>
  <si>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</si>
  <si>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</si>
  <si>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</si>
  <si>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</si>
  <si>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</si>
  <si>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</si>
  <si>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</si>
  <si>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</si>
  <si>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</si>
  <si>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</si>
  <si>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</si>
  <si>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</si>
  <si>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</si>
  <si>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</si>
  <si>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</si>
  <si>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</si>
  <si>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</si>
  <si>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</si>
  <si>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</si>
  <si>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</si>
  <si>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</si>
  <si>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</si>
  <si>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</si>
  <si>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</si>
  <si>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</si>
  <si>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</si>
  <si>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</si>
  <si>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</si>
  <si>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</si>
  <si>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</si>
  <si>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</si>
  <si>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</si>
  <si>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</si>
  <si>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</si>
  <si>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</si>
  <si>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</si>
  <si>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</si>
  <si>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</si>
  <si>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</si>
  <si>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</si>
  <si>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</si>
  <si>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</si>
  <si>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</si>
  <si>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</si>
  <si>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</si>
  <si>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</si>
  <si>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</si>
  <si>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</si>
  <si>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</si>
  <si>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</si>
  <si>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</si>
  <si>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</si>
  <si>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</si>
  <si>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</si>
  <si>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</si>
  <si>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</si>
  <si>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</si>
  <si>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</si>
  <si>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</si>
  <si>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</si>
  <si>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</si>
  <si>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</si>
  <si>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</si>
  <si>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</si>
  <si>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</si>
  <si>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</si>
  <si>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</si>
  <si>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</si>
  <si>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</si>
  <si>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</si>
  <si>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</si>
  <si>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</si>
  <si>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</si>
  <si>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</si>
  <si>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</si>
  <si>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</si>
  <si>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</si>
  <si>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</si>
  <si>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</si>
  <si>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</si>
  <si>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</si>
  <si>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</si>
  <si>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</si>
  <si>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</si>
  <si>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</si>
  <si>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</si>
  <si>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</si>
  <si>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</si>
  <si>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</si>
  <si>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</si>
  <si>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</si>
  <si>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</si>
  <si>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</si>
  <si>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</si>
  <si>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</si>
  <si>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</si>
  <si>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</si>
  <si>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</si>
  <si>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</si>
  <si>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</si>
  <si>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</si>
  <si>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</si>
  <si>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</si>
  <si>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</si>
  <si>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</si>
  <si>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</si>
  <si>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</si>
  <si>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</si>
  <si>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</si>
  <si>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</si>
  <si>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</si>
  <si>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</si>
  <si>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</si>
  <si>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</si>
  <si>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</si>
  <si>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</si>
  <si>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</si>
  <si>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</si>
  <si>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</si>
  <si>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</si>
  <si>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</si>
  <si>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</si>
  <si>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</si>
  <si>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</si>
  <si>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</si>
  <si>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</si>
  <si>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</si>
  <si>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</si>
  <si>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</si>
  <si>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</si>
  <si>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</si>
  <si>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</si>
  <si>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</si>
  <si>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</si>
  <si>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</si>
  <si>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</si>
  <si>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</si>
  <si>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</si>
  <si>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</si>
  <si>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</si>
  <si>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</si>
  <si>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</si>
  <si>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</si>
  <si>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</si>
  <si>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</si>
  <si>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</si>
  <si>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</si>
  <si>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</si>
  <si>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</si>
  <si>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</si>
  <si>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</si>
  <si>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</si>
  <si>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</si>
  <si>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</si>
  <si>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</si>
  <si>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</si>
  <si>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</si>
  <si>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</si>
  <si>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</si>
  <si>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</si>
  <si>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</si>
  <si>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</si>
  <si>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</si>
  <si>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</si>
  <si>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</si>
  <si>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</si>
  <si>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</si>
  <si>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</si>
  <si>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</si>
  <si>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</si>
  <si>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</si>
  <si>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</si>
  <si>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</si>
  <si>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</si>
  <si>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</si>
  <si>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</si>
  <si>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</si>
  <si>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</si>
  <si>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</si>
  <si>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</si>
  <si>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</si>
  <si>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</si>
  <si>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</si>
  <si>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</si>
  <si>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</si>
  <si>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</si>
  <si>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</si>
  <si>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</si>
  <si>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</si>
  <si>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</si>
  <si>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</si>
  <si>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</si>
  <si>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</si>
  <si>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</si>
  <si>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</si>
  <si>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</si>
  <si>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</si>
  <si>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</si>
  <si>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</si>
  <si>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</si>
  <si>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</si>
  <si>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</si>
  <si>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</si>
  <si>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</si>
  <si>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</si>
  <si>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</si>
  <si>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</si>
  <si>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</si>
  <si>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</si>
  <si>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</si>
  <si>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</si>
  <si>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</si>
  <si>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</si>
  <si>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</si>
  <si>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</si>
  <si>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</si>
  <si>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</si>
  <si>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</si>
  <si>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</si>
  <si>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</si>
  <si>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</si>
  <si>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</si>
  <si>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</si>
  <si>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</si>
  <si>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</si>
  <si>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</si>
  <si>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</si>
  <si>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</si>
  <si>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</si>
  <si>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</si>
  <si>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</si>
  <si>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</si>
  <si>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</si>
  <si>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</si>
  <si>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</si>
  <si>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</si>
  <si>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</si>
  <si>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</si>
  <si>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</si>
  <si>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</si>
  <si>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</si>
  <si>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</si>
  <si>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</si>
  <si>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</si>
  <si>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</si>
  <si>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</si>
  <si>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</si>
  <si>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</si>
  <si>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</si>
  <si>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</si>
  <si>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</si>
  <si>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</si>
  <si>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</si>
  <si>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</si>
  <si>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</si>
  <si>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</si>
  <si>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</si>
  <si>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</si>
  <si>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</si>
  <si>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</si>
  <si>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</si>
  <si>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</si>
  <si>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</si>
  <si>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</si>
  <si>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</si>
  <si>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</si>
  <si>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</si>
  <si>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</si>
  <si>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</si>
  <si>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</si>
  <si>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</si>
  <si>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</si>
  <si>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</si>
  <si>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</si>
  <si>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</si>
  <si>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</si>
  <si>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</si>
  <si>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</si>
  <si>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</si>
  <si>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</si>
  <si>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</si>
  <si>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</si>
  <si>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</si>
  <si>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</si>
  <si>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</si>
  <si>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</si>
  <si>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</si>
  <si>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</si>
  <si>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</si>
  <si>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</si>
  <si>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</si>
  <si>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</si>
  <si>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</si>
  <si>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</si>
  <si>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</si>
  <si>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</si>
  <si>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</si>
  <si>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</si>
  <si>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</si>
  <si>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</si>
  <si>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</si>
  <si>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</si>
  <si>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</si>
  <si>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</si>
  <si>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</si>
  <si>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</si>
  <si>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</si>
  <si>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</si>
  <si>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</si>
  <si>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</si>
  <si>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</si>
  <si>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</si>
  <si>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</si>
  <si>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</si>
  <si>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</si>
  <si>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</si>
  <si>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</si>
  <si>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</si>
  <si>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</si>
  <si>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</si>
  <si>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</si>
  <si>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</si>
  <si>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</si>
  <si>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</si>
  <si>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</si>
  <si>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</si>
  <si>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</si>
  <si>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</si>
  <si>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</si>
  <si>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</si>
  <si>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</si>
  <si>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</si>
  <si>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</si>
  <si>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</si>
  <si>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</si>
  <si>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</si>
  <si>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</si>
  <si>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</si>
  <si>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</si>
  <si>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</si>
  <si>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</si>
  <si>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</si>
  <si>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</si>
  <si>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</si>
  <si>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</si>
  <si>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</si>
  <si>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</si>
  <si>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</si>
  <si>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</si>
  <si>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</si>
  <si>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</si>
  <si>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</si>
  <si>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</si>
  <si>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</si>
  <si>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</si>
  <si>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</si>
  <si>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</si>
  <si>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</si>
  <si>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</si>
  <si>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</si>
  <si>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</si>
  <si>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</si>
  <si>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</si>
  <si>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</si>
  <si>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</si>
  <si>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</si>
  <si>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</si>
  <si>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</si>
  <si>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</si>
  <si>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</si>
  <si>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</si>
  <si>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</si>
  <si>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</si>
  <si>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</si>
  <si>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</si>
  <si>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</si>
  <si>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</si>
  <si>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</si>
  <si>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</si>
  <si>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</si>
  <si>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</si>
  <si>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</si>
  <si>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</si>
  <si>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</si>
  <si>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</si>
  <si>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</si>
  <si>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</si>
  <si>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</si>
  <si>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</si>
  <si>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</si>
  <si>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</si>
  <si>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</si>
  <si>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</si>
  <si>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</si>
  <si>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</si>
  <si>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</si>
  <si>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</si>
  <si>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</si>
  <si>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</si>
  <si>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</si>
  <si>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</si>
  <si>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</si>
  <si>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</si>
  <si>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</si>
  <si>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</si>
  <si>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</si>
  <si>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</si>
  <si>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</si>
  <si>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</si>
  <si>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</si>
  <si>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</si>
  <si>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</si>
  <si>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</si>
  <si>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</si>
  <si>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</si>
  <si>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</si>
  <si>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</si>
  <si>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</si>
  <si>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</si>
  <si>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</si>
  <si>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</si>
  <si>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</si>
  <si>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</si>
  <si>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</si>
  <si>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</si>
  <si>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</si>
  <si>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</si>
  <si>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</si>
  <si>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</si>
  <si>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</si>
  <si>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</si>
  <si>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</si>
  <si>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</si>
  <si>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</si>
  <si>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</si>
  <si>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</si>
  <si>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</si>
  <si>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</si>
  <si>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</si>
  <si>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</si>
  <si>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</si>
  <si>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</si>
  <si>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</si>
  <si>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</si>
  <si>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</si>
  <si>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</si>
  <si>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</si>
  <si>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</si>
  <si>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</si>
  <si>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</si>
  <si>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</si>
  <si>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</si>
  <si>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</si>
  <si>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</si>
  <si>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</si>
  <si>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</si>
  <si>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</si>
  <si>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</si>
  <si>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</si>
  <si>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</si>
  <si>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</si>
  <si>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</si>
  <si>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</si>
  <si>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</si>
  <si>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</si>
  <si>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</si>
  <si>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</si>
  <si>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</si>
  <si>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</si>
  <si>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</si>
  <si>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</si>
  <si>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</si>
  <si>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</si>
  <si>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</si>
  <si>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</si>
  <si>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</si>
  <si>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</si>
  <si>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</si>
  <si>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</si>
  <si>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</si>
  <si>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</si>
  <si>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</si>
  <si>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</si>
  <si>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</si>
  <si>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</si>
  <si>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</si>
  <si>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</si>
  <si>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</si>
  <si>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</si>
  <si>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</si>
  <si>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</si>
  <si>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</si>
  <si>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</si>
  <si>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</si>
  <si>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</si>
  <si>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</si>
  <si>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</si>
  <si>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</si>
  <si>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</si>
  <si>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</si>
  <si>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</si>
  <si>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</si>
  <si>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</si>
  <si>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</si>
  <si>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</si>
  <si>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</si>
  <si>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</si>
  <si>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</si>
  <si>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</si>
  <si>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</si>
  <si>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</si>
  <si>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</si>
  <si>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</si>
  <si>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</si>
  <si>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</si>
  <si>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</si>
  <si>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</si>
  <si>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</si>
  <si>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</si>
  <si>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</si>
  <si>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</si>
  <si>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</si>
  <si>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</si>
  <si>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</si>
  <si>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</si>
  <si>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</si>
  <si>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</si>
  <si>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</si>
  <si>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</si>
  <si>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</si>
  <si>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</si>
  <si>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</si>
  <si>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</si>
  <si>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</si>
  <si>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</si>
  <si>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</si>
  <si>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</si>
  <si>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</si>
  <si>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</si>
  <si>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</si>
  <si>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</si>
  <si>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</si>
  <si>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</si>
  <si>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</si>
  <si>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</si>
  <si>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</si>
  <si>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</si>
  <si>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</si>
  <si>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</si>
  <si>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</si>
  <si>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</si>
  <si>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</si>
  <si>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</si>
  <si>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</si>
  <si>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</si>
  <si>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</si>
  <si>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</si>
  <si>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</si>
  <si>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</si>
  <si>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</si>
  <si>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</si>
  <si>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</si>
  <si>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</si>
  <si>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</si>
  <si>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</si>
  <si>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</si>
  <si>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</si>
  <si>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</si>
  <si>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</si>
  <si>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</si>
  <si>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</si>
  <si>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</si>
  <si>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</si>
  <si>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</si>
  <si>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</si>
  <si>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</si>
  <si>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</si>
  <si>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</si>
  <si>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</si>
  <si>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</si>
  <si>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</si>
  <si>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</si>
  <si>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</si>
  <si>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</si>
  <si>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</si>
  <si>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</si>
  <si>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</si>
  <si>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</si>
  <si>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</si>
  <si>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</si>
  <si>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</si>
  <si>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</si>
  <si>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</si>
  <si>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</si>
  <si>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</si>
  <si>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</si>
  <si>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</si>
  <si>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</si>
  <si>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</si>
  <si>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</si>
  <si>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</si>
  <si>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</si>
  <si>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</si>
  <si>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</si>
  <si>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</si>
  <si>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</si>
  <si>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</si>
  <si>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</si>
  <si>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</si>
  <si>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</si>
  <si>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</si>
  <si>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</si>
  <si>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</si>
  <si>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</si>
  <si>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</si>
  <si>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</si>
  <si>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</si>
  <si>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</si>
  <si>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</si>
  <si>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</si>
  <si>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</si>
  <si>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</si>
  <si>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</si>
  <si>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</si>
  <si>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</si>
  <si>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</si>
  <si>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</si>
  <si>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</si>
  <si>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</si>
  <si>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</si>
  <si>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</si>
  <si>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</si>
  <si>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</si>
  <si>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</si>
  <si>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</si>
  <si>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</si>
  <si>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</si>
  <si>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</si>
  <si>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</si>
  <si>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</si>
  <si>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</si>
  <si>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</si>
  <si>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</si>
  <si>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</si>
  <si>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</si>
  <si>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</si>
  <si>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</si>
  <si>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</si>
  <si>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</si>
  <si>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</si>
  <si>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</si>
  <si>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</si>
  <si>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</si>
  <si>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</si>
  <si>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</si>
  <si>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</si>
  <si>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</si>
  <si>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</si>
  <si>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</si>
  <si>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</si>
  <si>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</si>
  <si>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</si>
  <si>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</si>
  <si>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</si>
  <si>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</si>
  <si>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</si>
  <si>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</si>
  <si>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</si>
  <si>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</si>
  <si>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</si>
  <si>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</si>
  <si>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</si>
  <si>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</si>
  <si>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</si>
  <si>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</si>
  <si>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</si>
  <si>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</si>
  <si>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</si>
  <si>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</si>
  <si>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</si>
  <si>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</si>
  <si>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</si>
  <si>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</si>
  <si>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</si>
  <si>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</si>
  <si>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</si>
  <si>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</si>
  <si>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</si>
  <si>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</si>
  <si>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</si>
  <si>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</si>
  <si>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</si>
  <si>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</si>
  <si>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</si>
  <si>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</si>
  <si>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</si>
  <si>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</si>
  <si>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</si>
  <si>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</si>
  <si>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</si>
  <si>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</si>
  <si>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</si>
  <si>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</si>
  <si>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</si>
  <si>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</si>
  <si>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</si>
  <si>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</si>
  <si>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</si>
  <si>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</si>
  <si>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</si>
  <si>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</si>
  <si>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</si>
  <si>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</si>
  <si>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</si>
  <si>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</si>
  <si>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</si>
  <si>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</si>
  <si>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</si>
  <si>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</si>
  <si>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</si>
  <si>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</si>
  <si>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</si>
  <si>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</si>
  <si>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</si>
  <si>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</si>
  <si>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</si>
  <si>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</si>
  <si>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</si>
  <si>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</si>
  <si>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</si>
  <si>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</si>
  <si>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</si>
  <si>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</si>
  <si>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</si>
  <si>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</si>
  <si>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</si>
  <si>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</si>
  <si>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</si>
  <si>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</si>
  <si>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</si>
  <si>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</si>
  <si>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</si>
  <si>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</si>
  <si>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</si>
  <si>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</si>
  <si>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</si>
  <si>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</si>
  <si>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</si>
  <si>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</si>
  <si>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</si>
  <si>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</si>
  <si>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</si>
  <si>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</si>
  <si>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</si>
  <si>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</si>
  <si>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</si>
  <si>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</si>
  <si>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</si>
  <si>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</si>
  <si>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</si>
  <si>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</si>
  <si>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</si>
  <si>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</si>
  <si>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</si>
  <si>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</si>
  <si>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</si>
  <si>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</si>
  <si>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</si>
  <si>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</si>
  <si>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</si>
  <si>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</si>
  <si>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</si>
  <si>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</si>
  <si>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</si>
  <si>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</si>
  <si>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</si>
  <si>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</si>
  <si>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</si>
  <si>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</si>
  <si>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</si>
  <si>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</si>
  <si>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</si>
  <si>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</si>
  <si>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</si>
  <si>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</si>
  <si>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</si>
  <si>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</si>
  <si>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</si>
  <si>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</si>
  <si>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</si>
  <si>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</si>
  <si>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</si>
  <si>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</si>
  <si>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</si>
  <si>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</si>
  <si>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</si>
  <si>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</si>
  <si>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</si>
  <si>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</si>
  <si>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</si>
  <si>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</si>
  <si>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</si>
  <si>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</si>
  <si>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</si>
  <si>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</si>
  <si>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</si>
  <si>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</si>
  <si>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</si>
  <si>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</si>
  <si>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</si>
  <si>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</si>
  <si>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</si>
  <si>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</si>
  <si>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</si>
  <si>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</si>
  <si>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</si>
  <si>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</si>
  <si>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</si>
  <si>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</si>
  <si>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</si>
  <si>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</si>
  <si>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</si>
  <si>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</si>
  <si>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</si>
  <si>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</si>
  <si>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</si>
  <si>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</si>
  <si>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</si>
  <si>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</si>
  <si>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</si>
  <si>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</si>
  <si>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</si>
  <si>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</si>
  <si>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</si>
  <si>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</si>
  <si>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</si>
  <si>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</si>
  <si>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</si>
  <si>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</si>
  <si>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</si>
  <si>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</si>
  <si>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</si>
  <si>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</si>
  <si>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</si>
  <si>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</si>
  <si>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</si>
  <si>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</si>
  <si>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</si>
  <si>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</si>
  <si>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</si>
  <si>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</si>
  <si>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</si>
  <si>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</si>
  <si>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</si>
  <si>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</si>
  <si>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</si>
  <si>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</si>
  <si>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</si>
  <si>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</si>
  <si>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</si>
  <si>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</si>
  <si>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</si>
  <si>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</si>
  <si>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</si>
  <si>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</si>
  <si>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</si>
  <si>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</si>
  <si>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</si>
  <si>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</si>
  <si>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</si>
  <si>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</si>
  <si>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</si>
  <si>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</si>
  <si>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</si>
  <si>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</si>
  <si>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</si>
  <si>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</si>
  <si>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</si>
  <si>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</si>
  <si>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</si>
  <si>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</si>
  <si>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</si>
  <si>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</si>
  <si>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</si>
  <si>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</si>
  <si>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</si>
  <si>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</si>
  <si>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</si>
  <si>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</si>
  <si>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</si>
  <si>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</si>
  <si>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</si>
  <si>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</si>
  <si>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</si>
  <si>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</si>
  <si>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</si>
  <si>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</si>
  <si>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</si>
  <si>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</si>
  <si>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</si>
  <si>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</si>
  <si>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</si>
  <si>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</si>
  <si>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</si>
  <si>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</si>
  <si>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</si>
  <si>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</si>
  <si>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</si>
  <si>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</si>
  <si>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</si>
  <si>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</si>
  <si>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</si>
  <si>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</si>
  <si>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</si>
  <si>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</si>
  <si>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</si>
  <si>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</si>
  <si>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</si>
  <si>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</si>
  <si>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</si>
  <si>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</si>
  <si>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</si>
  <si>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</si>
  <si>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</si>
  <si>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</si>
  <si>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</si>
  <si>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</si>
  <si>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</si>
  <si>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</si>
  <si>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</si>
  <si>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</si>
  <si>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</si>
  <si>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</si>
  <si>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</si>
  <si>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</si>
  <si>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</si>
  <si>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</si>
  <si>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</si>
  <si>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</si>
  <si>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</si>
  <si>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</si>
  <si>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</si>
  <si>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</si>
  <si>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</si>
  <si>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</si>
  <si>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</si>
  <si>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</si>
  <si>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</si>
  <si>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</si>
  <si>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</si>
  <si>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</si>
  <si>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</si>
  <si>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</si>
  <si>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</si>
  <si>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</si>
  <si>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</si>
  <si>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</si>
  <si>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</si>
  <si>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</si>
  <si>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</si>
  <si>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</si>
  <si>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</si>
  <si>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</si>
  <si>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</si>
  <si>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</si>
  <si>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</si>
  <si>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</si>
  <si>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</si>
  <si>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</si>
  <si>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</si>
  <si>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</si>
  <si>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</si>
  <si>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</si>
  <si>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</si>
  <si>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</si>
  <si>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</si>
  <si>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</si>
  <si>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</si>
  <si>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</si>
  <si>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</si>
  <si>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</si>
  <si>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</si>
  <si>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</si>
  <si>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</si>
  <si>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</si>
  <si>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</si>
  <si>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</si>
  <si>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</si>
  <si>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</si>
  <si>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</si>
  <si>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</si>
  <si>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</si>
  <si>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</si>
  <si>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</si>
  <si>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</si>
  <si>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</si>
  <si>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</si>
  <si>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</si>
  <si>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</si>
  <si>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</si>
  <si>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</si>
  <si>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</si>
  <si>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</si>
  <si>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</si>
  <si>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</si>
  <si>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</si>
  <si>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</si>
  <si>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</si>
  <si>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</si>
  <si>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</si>
  <si>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</si>
  <si>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</si>
  <si>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</si>
  <si>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</si>
  <si>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</si>
  <si>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</si>
  <si>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</si>
  <si>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</si>
  <si>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</si>
  <si>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</si>
  <si>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</si>
  <si>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</si>
  <si>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</si>
  <si>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</si>
  <si>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</si>
  <si>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</si>
  <si>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</si>
  <si>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</si>
  <si>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</si>
  <si>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</si>
  <si>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</si>
  <si>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</si>
  <si>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</si>
  <si>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</si>
  <si>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</si>
  <si>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</si>
  <si>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</si>
  <si>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</si>
  <si>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</si>
  <si>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</si>
  <si>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</si>
  <si>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</si>
  <si>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</si>
  <si>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</si>
  <si>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</si>
  <si>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</si>
  <si>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</si>
  <si>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</si>
  <si>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</si>
  <si>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</si>
  <si>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</si>
  <si>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</si>
  <si>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</si>
  <si>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</si>
  <si>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</si>
  <si>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</si>
  <si>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</si>
  <si>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</si>
  <si>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</si>
  <si>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</si>
  <si>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</si>
  <si>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</si>
  <si>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</si>
  <si>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</si>
  <si>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</si>
  <si>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</si>
  <si>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</si>
  <si>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</si>
  <si>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</si>
  <si>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</si>
  <si>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</si>
  <si>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</si>
  <si>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</si>
  <si>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</si>
  <si>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</si>
  <si>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</si>
  <si>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</si>
  <si>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</si>
  <si>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</si>
  <si>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</si>
  <si>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</si>
  <si>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</si>
  <si>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</si>
  <si>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</si>
  <si>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</si>
  <si>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</si>
  <si>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</si>
  <si>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</si>
  <si>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</si>
  <si>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</si>
  <si>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</si>
  <si>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</si>
  <si>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</si>
  <si>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</si>
  <si>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</si>
  <si>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</si>
  <si>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</si>
  <si>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</si>
  <si>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</si>
  <si>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</si>
  <si>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</si>
  <si>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</si>
  <si>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</si>
  <si>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</si>
  <si>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</si>
  <si>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</si>
  <si>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</si>
  <si>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</si>
  <si>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</si>
  <si>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</si>
  <si>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</si>
  <si>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</si>
  <si>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</si>
  <si>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</si>
  <si>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</si>
  <si>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</si>
  <si>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</si>
  <si>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</si>
  <si>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</si>
  <si>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</si>
  <si>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</si>
  <si>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</si>
  <si>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</si>
  <si>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</si>
  <si>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</si>
  <si>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</si>
  <si>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</si>
  <si>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</si>
  <si>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</si>
  <si>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</si>
  <si>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</si>
  <si>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</si>
  <si>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</si>
  <si>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</si>
  <si>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</si>
  <si>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</si>
  <si>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</si>
  <si>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</si>
  <si>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</si>
  <si>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</si>
  <si>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</si>
  <si>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</si>
  <si>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</si>
  <si>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</si>
  <si>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</si>
  <si>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</si>
  <si>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</si>
  <si>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</si>
  <si>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</si>
  <si>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</si>
  <si>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</si>
  <si>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</si>
  <si>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</si>
  <si>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</si>
  <si>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</si>
  <si>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</si>
  <si>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</si>
  <si>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</si>
  <si>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</si>
  <si>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</si>
  <si>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</si>
  <si>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</si>
  <si>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</si>
  <si>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</si>
  <si>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</si>
  <si>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</si>
  <si>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</si>
  <si>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</si>
  <si>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</si>
  <si>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</si>
  <si>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</si>
  <si>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</si>
  <si>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</si>
  <si>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</si>
  <si>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</si>
  <si>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</si>
  <si>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</si>
  <si>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</si>
  <si>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</si>
  <si>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</si>
  <si>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</si>
  <si>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</si>
  <si>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</si>
  <si>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</si>
  <si>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</si>
  <si>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</si>
  <si>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</si>
  <si>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</si>
  <si>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</si>
  <si>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</si>
  <si>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</si>
  <si>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</si>
  <si>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</si>
  <si>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</si>
  <si>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</si>
  <si>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</si>
  <si>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</si>
  <si>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</si>
  <si>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</si>
  <si>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</si>
  <si>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</si>
  <si>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</si>
  <si>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</si>
  <si>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</si>
  <si>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</si>
  <si>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</si>
  <si>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</si>
  <si>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</si>
  <si>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</si>
  <si>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</si>
  <si>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</si>
  <si>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</si>
  <si>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</si>
  <si>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</si>
  <si>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</si>
  <si>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</si>
  <si>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</si>
  <si>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</si>
  <si>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</si>
  <si>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</si>
  <si>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</si>
  <si>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</si>
  <si>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</si>
  <si>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</si>
  <si>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</si>
  <si>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</si>
  <si>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</si>
  <si>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</si>
  <si>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</si>
  <si>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</si>
  <si>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</si>
  <si>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</si>
  <si>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</si>
  <si>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</si>
  <si>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</si>
  <si>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</si>
  <si>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</si>
  <si>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</si>
  <si>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</si>
  <si>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</si>
  <si>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</si>
  <si>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</si>
  <si>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</si>
  <si>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</si>
  <si>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</si>
  <si>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</si>
  <si>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</si>
  <si>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</si>
  <si>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</si>
  <si>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</si>
  <si>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</si>
  <si>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</si>
  <si>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</si>
  <si>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</si>
  <si>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</si>
  <si>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</si>
  <si>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</si>
  <si>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</si>
  <si>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</si>
  <si>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</si>
  <si>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</si>
  <si>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</si>
  <si>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</si>
  <si>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</si>
  <si>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</si>
  <si>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</si>
  <si>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</si>
  <si>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</si>
  <si>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</si>
  <si>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</si>
  <si>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</si>
  <si>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</si>
  <si>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</si>
  <si>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</si>
  <si>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</si>
  <si>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</si>
  <si>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</si>
  <si>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</si>
  <si>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</si>
  <si>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</si>
  <si>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</si>
  <si>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</si>
  <si>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</si>
  <si>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</si>
  <si>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</si>
  <si>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</si>
  <si>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</si>
  <si>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</si>
  <si>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</si>
  <si>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</si>
  <si>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</si>
  <si>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</si>
  <si>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</si>
  <si>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</si>
  <si>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</si>
  <si>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</si>
  <si>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</si>
  <si>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</si>
  <si>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</si>
  <si>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</si>
  <si>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</si>
  <si>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</si>
  <si>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</si>
  <si>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</si>
  <si>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</si>
  <si>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</si>
  <si>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</si>
  <si>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</si>
  <si>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</si>
  <si>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</si>
  <si>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</si>
  <si>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</si>
  <si>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</si>
  <si>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</si>
  <si>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</si>
  <si>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</si>
  <si>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</si>
  <si>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</si>
  <si>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</si>
  <si>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</si>
  <si>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</si>
  <si>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</si>
  <si>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</si>
  <si>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</si>
  <si>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</si>
  <si>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</si>
  <si>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</si>
  <si>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</si>
  <si>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</si>
  <si>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</si>
  <si>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</si>
  <si>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</si>
  <si>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</si>
  <si>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</si>
  <si>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</si>
  <si>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</si>
  <si>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</si>
  <si>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</si>
  <si>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</si>
  <si>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</si>
  <si>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</si>
  <si>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</si>
  <si>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</si>
  <si>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</si>
  <si>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</si>
  <si>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</si>
  <si>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</si>
  <si>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</si>
  <si>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</si>
  <si>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</si>
  <si>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</si>
  <si>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</si>
  <si>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</si>
  <si>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</si>
  <si>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</si>
  <si>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</si>
  <si>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</si>
  <si>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</si>
  <si>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</si>
  <si>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</si>
  <si>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</si>
  <si>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</si>
  <si>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</si>
  <si>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</si>
  <si>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</si>
  <si>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</si>
  <si>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</si>
  <si>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</si>
  <si>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</si>
  <si>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</si>
  <si>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</si>
  <si>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</si>
  <si>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</si>
  <si>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</si>
  <si>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</si>
  <si>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</si>
  <si>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</si>
  <si>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</si>
  <si>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</si>
  <si>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</si>
  <si>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</si>
  <si>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</si>
  <si>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</si>
  <si>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</si>
  <si>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</si>
  <si>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</si>
  <si>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</si>
  <si>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</si>
  <si>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</si>
  <si>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</si>
  <si>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</si>
  <si>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</si>
  <si>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</si>
  <si>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</si>
  <si>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</si>
  <si>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</si>
  <si>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</si>
  <si>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</si>
  <si>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</si>
  <si>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</si>
  <si>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</si>
  <si>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</si>
  <si>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</si>
  <si>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</si>
  <si>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</si>
  <si>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</si>
  <si>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</si>
  <si>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</si>
  <si>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</si>
  <si>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</si>
  <si>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</si>
  <si>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</si>
  <si>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</si>
  <si>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</si>
  <si>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</si>
  <si>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</si>
  <si>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</si>
  <si>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</si>
  <si>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</si>
  <si>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</si>
  <si>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</si>
  <si>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</si>
  <si>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</si>
  <si>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</si>
  <si>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</si>
  <si>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</si>
  <si>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</si>
  <si>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</si>
  <si>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</si>
  <si>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</si>
  <si>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</si>
  <si>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</si>
  <si>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</si>
  <si>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</si>
  <si>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</si>
  <si>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</si>
  <si>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</si>
  <si>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</si>
  <si>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</si>
  <si>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</si>
  <si>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</si>
  <si>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</si>
  <si>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</si>
  <si>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</si>
  <si>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</si>
  <si>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</si>
  <si>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</si>
  <si>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</si>
  <si>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</si>
  <si>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</si>
  <si>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</si>
  <si>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</si>
  <si>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</si>
  <si>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</si>
  <si>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</si>
  <si>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</si>
  <si>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</si>
  <si>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</si>
  <si>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</si>
  <si>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</si>
  <si>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</si>
  <si>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</si>
  <si>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</si>
  <si>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</si>
  <si>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</si>
  <si>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</si>
  <si>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</si>
  <si>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</si>
  <si>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</si>
  <si>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</si>
  <si>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</si>
  <si>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</si>
  <si>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</si>
  <si>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</si>
  <si>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</si>
  <si>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</si>
  <si>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</si>
  <si>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</si>
  <si>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</si>
  <si>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</si>
  <si>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</si>
  <si>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</si>
  <si>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</si>
  <si>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</si>
  <si>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</si>
  <si>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</si>
  <si>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</si>
  <si>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</si>
  <si>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</si>
  <si>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</si>
  <si>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</si>
  <si>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</si>
  <si>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</si>
  <si>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</si>
  <si>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</si>
  <si>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</si>
  <si>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</si>
  <si>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</si>
  <si>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</si>
  <si>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</si>
  <si>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</si>
  <si>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</si>
  <si>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</si>
  <si>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</si>
  <si>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</si>
  <si>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</si>
  <si>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</si>
  <si>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</si>
  <si>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</si>
  <si>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</si>
  <si>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</si>
  <si>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</si>
  <si>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</si>
  <si>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</si>
  <si>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</si>
  <si>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</si>
  <si>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</si>
  <si>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</si>
  <si>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</si>
  <si>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</si>
  <si>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</si>
  <si>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</si>
  <si>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</si>
  <si>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</si>
  <si>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</si>
  <si>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</si>
  <si>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</si>
  <si>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</si>
  <si>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</si>
  <si>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</si>
  <si>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</si>
  <si>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</si>
  <si>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</si>
  <si>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</si>
  <si>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</si>
  <si>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</si>
  <si>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</si>
  <si>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</si>
  <si>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</si>
  <si>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</si>
  <si>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</si>
  <si>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</si>
  <si>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</si>
  <si>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</si>
  <si>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</si>
  <si>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</si>
  <si>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</si>
  <si>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</si>
  <si>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</si>
  <si>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</si>
  <si>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</si>
  <si>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</si>
  <si>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</si>
  <si>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</si>
  <si>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</si>
  <si>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</si>
  <si>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</si>
  <si>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</si>
  <si>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</si>
  <si>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</si>
  <si>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</si>
  <si>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</si>
  <si>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</si>
  <si>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</si>
  <si>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</si>
  <si>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</si>
  <si>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</si>
  <si>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</si>
  <si>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</si>
  <si>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</si>
  <si>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</si>
  <si>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</si>
  <si>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</si>
  <si>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</si>
  <si>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</si>
  <si>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</si>
  <si>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</si>
  <si>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</si>
  <si>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</si>
  <si>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</si>
  <si>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</si>
  <si>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</si>
  <si>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</si>
  <si>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</si>
  <si>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</si>
  <si>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</si>
  <si>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</si>
  <si>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</si>
  <si>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</si>
  <si>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</si>
  <si>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</si>
  <si>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</si>
  <si>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</si>
  <si>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</si>
  <si>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</si>
  <si>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</si>
  <si>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</si>
  <si>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</si>
  <si>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</si>
  <si>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</si>
  <si>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</si>
  <si>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</si>
  <si>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</si>
  <si>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</si>
  <si>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</si>
  <si>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</si>
  <si>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</si>
  <si>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</si>
  <si>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</si>
  <si>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</si>
  <si>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</si>
  <si>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</si>
  <si>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</si>
  <si>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</si>
  <si>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</si>
  <si>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</si>
  <si>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</si>
  <si>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</si>
  <si>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</si>
  <si>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</si>
  <si>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</si>
  <si>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</si>
  <si>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</si>
  <si>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</si>
  <si>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</si>
  <si>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</si>
  <si>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</si>
  <si>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</si>
  <si>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</si>
  <si>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</si>
  <si>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</si>
  <si>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</si>
  <si>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</si>
  <si>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</si>
  <si>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</si>
  <si>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</si>
  <si>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</si>
  <si>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</si>
  <si>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</si>
  <si>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</si>
  <si>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</si>
  <si>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</si>
  <si>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</si>
  <si>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</si>
  <si>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</si>
  <si>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</si>
  <si>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</si>
  <si>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</si>
  <si>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</si>
  <si>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</si>
  <si>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</si>
  <si>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</si>
  <si>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</si>
  <si>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</si>
  <si>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</si>
  <si>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</si>
  <si>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</si>
  <si>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</si>
  <si>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</si>
  <si>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</si>
  <si>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</si>
  <si>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</si>
  <si>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</si>
  <si>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</si>
  <si>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</si>
  <si>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</si>
  <si>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</si>
  <si>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</si>
  <si>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</si>
  <si>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</si>
  <si>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</si>
  <si>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</si>
  <si>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</si>
  <si>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</si>
  <si>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</si>
  <si>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</si>
  <si>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</si>
  <si>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</si>
  <si>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</si>
  <si>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</si>
  <si>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</si>
  <si>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</si>
  <si>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</si>
  <si>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</si>
  <si>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</si>
  <si>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</si>
  <si>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</si>
  <si>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</si>
  <si>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</si>
  <si>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</si>
  <si>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</si>
  <si>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</si>
  <si>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</si>
  <si>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</si>
  <si>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</si>
  <si>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</si>
  <si>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</si>
  <si>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</si>
  <si>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</si>
  <si>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</si>
  <si>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</si>
  <si>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</si>
  <si>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</si>
  <si>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</si>
  <si>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</si>
  <si>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</si>
  <si>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</si>
  <si>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</si>
  <si>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</si>
  <si>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</si>
  <si>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</si>
  <si>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</si>
  <si>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</si>
  <si>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</si>
  <si>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</si>
  <si>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</si>
  <si>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</si>
  <si>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</si>
  <si>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</si>
  <si>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</si>
  <si>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</si>
  <si>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</si>
  <si>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</si>
  <si>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</si>
  <si>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</si>
  <si>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</si>
  <si>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</si>
  <si>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</si>
  <si>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</si>
  <si>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</si>
  <si>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</si>
  <si>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</si>
  <si>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</si>
  <si>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</si>
  <si>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</si>
  <si>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</si>
  <si>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</si>
  <si>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</si>
  <si>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</si>
  <si>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</si>
  <si>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</si>
  <si>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</si>
  <si>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</si>
  <si>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</si>
  <si>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</si>
  <si>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</si>
  <si>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</si>
  <si>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</si>
  <si>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</si>
  <si>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</si>
  <si>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</si>
  <si>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</si>
  <si>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</si>
  <si>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</si>
  <si>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</si>
  <si>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</si>
  <si>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</si>
  <si>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</si>
  <si>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</si>
  <si>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</si>
  <si>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</si>
  <si>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</si>
  <si>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</si>
  <si>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</si>
  <si>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</si>
  <si>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</si>
  <si>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</si>
  <si>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</si>
  <si>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</si>
  <si>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</si>
  <si>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</si>
  <si>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</si>
  <si>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</si>
  <si>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</si>
  <si>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</si>
  <si>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</si>
  <si>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</si>
  <si>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</si>
  <si>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</si>
  <si>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</si>
  <si>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</si>
  <si>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</si>
  <si>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</si>
  <si>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</si>
  <si>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</si>
  <si>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</si>
  <si>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</si>
  <si>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</si>
  <si>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</si>
  <si>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</si>
  <si>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</si>
  <si>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</si>
  <si>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</si>
  <si>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</si>
  <si>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</si>
  <si>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</si>
  <si>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</si>
  <si>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</si>
  <si>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</si>
  <si>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</si>
  <si>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</si>
  <si>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</si>
  <si>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</si>
  <si>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</si>
  <si>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</si>
  <si>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</si>
  <si>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</si>
  <si>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</si>
  <si>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</si>
  <si>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</si>
  <si>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</si>
  <si>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</si>
  <si>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</si>
  <si>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</si>
  <si>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</si>
  <si>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</si>
  <si>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</si>
  <si>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</si>
  <si>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</si>
  <si>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</si>
  <si>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</si>
  <si>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</si>
  <si>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</si>
  <si>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</si>
  <si>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</si>
  <si>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</si>
  <si>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</si>
  <si>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</si>
  <si>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</si>
  <si>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</si>
  <si>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</si>
  <si>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</si>
  <si>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</si>
  <si>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</si>
  <si>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</si>
  <si>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</si>
  <si>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</si>
  <si>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</si>
  <si>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</si>
  <si>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</si>
  <si>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</si>
  <si>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</si>
  <si>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</si>
  <si>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</si>
  <si>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</si>
  <si>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</si>
  <si>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</si>
  <si>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</si>
  <si>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</si>
  <si>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</si>
  <si>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</si>
  <si>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</si>
  <si>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</si>
  <si>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</si>
  <si>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</si>
  <si>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</si>
  <si>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</si>
  <si>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</si>
  <si>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</si>
  <si>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</si>
  <si>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</si>
  <si>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</si>
  <si>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</si>
  <si>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</si>
  <si>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</si>
  <si>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</si>
  <si>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</si>
  <si>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</si>
  <si>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</si>
  <si>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</si>
  <si>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</si>
  <si>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</si>
  <si>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</si>
  <si>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</si>
  <si>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</si>
  <si>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</si>
  <si>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</si>
  <si>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</si>
  <si>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</si>
  <si>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</si>
  <si>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</si>
  <si>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</si>
  <si>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</si>
  <si>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</si>
  <si>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</si>
  <si>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</si>
  <si>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</si>
  <si>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</si>
  <si>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</si>
  <si>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</si>
  <si>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</si>
  <si>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</si>
  <si>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</si>
  <si>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</si>
  <si>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</si>
  <si>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</si>
  <si>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</si>
  <si>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</si>
  <si>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</si>
  <si>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</si>
  <si>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</si>
  <si>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</si>
  <si>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</si>
  <si>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</si>
  <si>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</si>
  <si>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</si>
  <si>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</si>
  <si>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</si>
  <si>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</si>
  <si>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</si>
  <si>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</si>
  <si>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</si>
  <si>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</si>
  <si>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</si>
  <si>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</si>
  <si>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</si>
  <si>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</si>
  <si>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</si>
  <si>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</si>
  <si>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</si>
  <si>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</si>
  <si>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</si>
  <si>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</si>
  <si>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</si>
  <si>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</si>
  <si>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</si>
  <si>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</si>
  <si>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</si>
  <si>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</si>
  <si>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</si>
  <si>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</si>
  <si>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</si>
  <si>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</si>
  <si>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</si>
  <si>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</si>
  <si>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</si>
  <si>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</si>
  <si>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</si>
  <si>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</si>
  <si>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</si>
  <si>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</si>
  <si>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</si>
  <si>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</si>
  <si>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</si>
  <si>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</si>
  <si>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</si>
  <si>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</si>
  <si>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</si>
  <si>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</si>
  <si>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</si>
  <si>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</si>
  <si>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</si>
  <si>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</si>
  <si>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</si>
  <si>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</si>
  <si>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</si>
  <si>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</si>
  <si>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</si>
  <si>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</si>
  <si>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</si>
  <si>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</si>
  <si>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</si>
  <si>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</si>
  <si>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</si>
  <si>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</si>
  <si>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</si>
  <si>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</si>
  <si>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</si>
  <si>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</si>
  <si>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</si>
  <si>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</si>
  <si>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</si>
  <si>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</si>
  <si>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</si>
  <si>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</si>
  <si>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</si>
  <si>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</si>
  <si>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</si>
  <si>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</si>
  <si>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</si>
  <si>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</si>
  <si>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</si>
  <si>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</si>
  <si>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</si>
  <si>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</si>
  <si>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</si>
  <si>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</si>
  <si>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</si>
  <si>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</si>
  <si>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</si>
  <si>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</si>
  <si>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</si>
  <si>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</si>
  <si>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</si>
  <si>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</si>
  <si>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</si>
  <si>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</si>
  <si>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</si>
  <si>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</si>
  <si>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</si>
  <si>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</si>
  <si>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</si>
  <si>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</si>
  <si>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</si>
  <si>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</si>
  <si>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</si>
  <si>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</si>
  <si>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</si>
  <si>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</si>
  <si>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</si>
  <si>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</si>
  <si>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</si>
  <si>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</si>
  <si>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</si>
  <si>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</si>
  <si>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</si>
  <si>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</si>
  <si>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</si>
  <si>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</si>
  <si>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</si>
  <si>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</si>
  <si>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</si>
  <si>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</si>
  <si>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</si>
  <si>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</si>
  <si>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</si>
  <si>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</si>
  <si>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</si>
  <si>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</si>
  <si>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</si>
  <si>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</si>
  <si>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</si>
  <si>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</si>
  <si>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</si>
  <si>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</si>
  <si>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</si>
  <si>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</si>
  <si>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</si>
  <si>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</si>
  <si>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</si>
  <si>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</si>
  <si>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</si>
  <si>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</si>
  <si>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</si>
  <si>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</si>
  <si>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</si>
  <si>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</si>
  <si>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</si>
  <si>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</si>
  <si>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</si>
  <si>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</si>
  <si>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</si>
  <si>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</si>
  <si>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</si>
  <si>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</si>
  <si>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</si>
  <si>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</si>
  <si>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</si>
  <si>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</si>
  <si>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</si>
  <si>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</si>
  <si>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</si>
  <si>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</si>
  <si>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</si>
  <si>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</si>
  <si>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</si>
  <si>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</si>
  <si>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</si>
  <si>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</si>
  <si>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</si>
  <si>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</si>
  <si>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</si>
  <si>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</si>
  <si>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</si>
  <si>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</si>
  <si>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</si>
  <si>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</si>
  <si>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</si>
  <si>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</si>
  <si>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</si>
  <si>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</si>
  <si>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</si>
  <si>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</si>
  <si>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</si>
  <si>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</si>
  <si>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</si>
  <si>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</si>
  <si>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</si>
  <si>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</si>
  <si>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</si>
  <si>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</si>
  <si>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</si>
  <si>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</si>
  <si>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</si>
  <si>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</si>
  <si>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</si>
  <si>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</si>
  <si>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</si>
  <si>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</si>
  <si>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</si>
  <si>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</si>
  <si>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</si>
  <si>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</si>
  <si>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</si>
  <si>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</si>
  <si>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</si>
  <si>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</si>
  <si>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</si>
  <si>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</si>
  <si>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</si>
  <si>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</si>
  <si>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</si>
  <si>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</si>
  <si>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</si>
  <si>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</si>
  <si>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</si>
  <si>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</si>
  <si>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</si>
  <si>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</si>
  <si>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</si>
  <si>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</si>
  <si>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</si>
  <si>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</si>
  <si>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</si>
  <si>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</si>
  <si>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</si>
  <si>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</si>
  <si>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</si>
  <si>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</si>
  <si>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</si>
  <si>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</si>
  <si>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</si>
  <si>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</si>
  <si>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</si>
  <si>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</si>
  <si>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</si>
  <si>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</si>
  <si>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</si>
  <si>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</si>
  <si>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</si>
  <si>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</si>
  <si>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</si>
  <si>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</si>
  <si>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</si>
  <si>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</si>
  <si>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</si>
  <si>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</si>
  <si>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</si>
  <si>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</si>
  <si>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</si>
  <si>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</si>
  <si>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</si>
  <si>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</si>
  <si>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</si>
  <si>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</si>
  <si>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</si>
  <si>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</si>
  <si>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</si>
  <si>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</si>
  <si>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</si>
  <si>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</si>
  <si>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</si>
  <si>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</si>
  <si>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</si>
  <si>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</si>
  <si>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</si>
  <si>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</si>
  <si>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</si>
  <si>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</si>
  <si>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</si>
  <si>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</si>
  <si>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</si>
  <si>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</si>
  <si>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</si>
  <si>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</si>
  <si>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</si>
  <si>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</si>
  <si>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</si>
  <si>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</si>
  <si>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</si>
  <si>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</si>
  <si>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</si>
  <si>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</si>
  <si>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</si>
  <si>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</si>
  <si>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</si>
  <si>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</si>
  <si>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</si>
  <si>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</si>
  <si>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</si>
  <si>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</si>
  <si>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</si>
  <si>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</si>
  <si>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</si>
  <si>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</si>
  <si>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</si>
  <si>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</si>
  <si>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</si>
  <si>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</si>
  <si>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</si>
  <si>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</si>
  <si>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</si>
  <si>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</si>
  <si>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</si>
  <si>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</si>
  <si>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</si>
  <si>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</si>
  <si>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</si>
  <si>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</si>
  <si>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</si>
  <si>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</si>
  <si>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</si>
  <si>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</si>
  <si>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</si>
  <si>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</si>
  <si>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</si>
  <si>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</si>
  <si>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</si>
  <si>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</si>
  <si>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</si>
  <si>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</si>
  <si>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</si>
  <si>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</si>
  <si>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</si>
  <si>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</si>
  <si>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</si>
  <si>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</si>
  <si>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</si>
  <si>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</si>
  <si>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</si>
  <si>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</si>
  <si>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</si>
  <si>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</si>
  <si>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</si>
  <si>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</si>
  <si>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</si>
  <si>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</si>
  <si>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</si>
  <si>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</si>
  <si>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</si>
  <si>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</si>
  <si>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</si>
  <si>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</si>
  <si>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</si>
  <si>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</si>
  <si>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</si>
  <si>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</si>
  <si>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</si>
  <si>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</si>
  <si>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</si>
  <si>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</si>
  <si>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</si>
  <si>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</si>
  <si>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</si>
  <si>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</si>
  <si>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</si>
  <si>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</si>
  <si>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</si>
  <si>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</si>
  <si>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</si>
  <si>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</si>
  <si>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</si>
  <si>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</si>
  <si>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</si>
  <si>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</si>
  <si>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</si>
  <si>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</si>
  <si>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</si>
  <si>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</si>
  <si>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</si>
  <si>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</si>
  <si>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</si>
  <si>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</si>
  <si>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</si>
  <si>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</si>
  <si>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</si>
  <si>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</si>
  <si>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</si>
  <si>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</si>
  <si>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</si>
  <si>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</si>
  <si>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</si>
  <si>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</si>
  <si>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</si>
  <si>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</si>
  <si>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</si>
  <si>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</si>
  <si>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</si>
  <si>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</si>
  <si>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</si>
  <si>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</si>
  <si>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</si>
  <si>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</si>
  <si>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</si>
  <si>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</si>
  <si>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</si>
  <si>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</si>
  <si>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</si>
  <si>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</si>
  <si>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</si>
  <si>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</si>
  <si>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</si>
  <si>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</si>
  <si>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</si>
  <si>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</si>
  <si>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</si>
  <si>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</si>
  <si>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</si>
  <si>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</si>
  <si>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</si>
  <si>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</si>
  <si>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</si>
  <si>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</si>
  <si>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</si>
  <si>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</si>
  <si>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</si>
  <si>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</si>
  <si>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</si>
  <si>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</si>
  <si>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</si>
  <si>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</si>
  <si>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</si>
  <si>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</si>
  <si>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</si>
  <si>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</si>
  <si>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</si>
  <si>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</si>
  <si>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</si>
  <si>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</si>
  <si>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</si>
  <si>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</si>
  <si>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</si>
  <si>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</si>
  <si>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</si>
  <si>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</si>
  <si>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</si>
  <si>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</si>
  <si>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</si>
  <si>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</si>
  <si>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</si>
  <si>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</si>
  <si>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</si>
  <si>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</si>
  <si>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</si>
  <si>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</si>
  <si>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</si>
  <si>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</si>
  <si>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</si>
  <si>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</si>
  <si>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</si>
  <si>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</si>
  <si>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</si>
  <si>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</si>
  <si>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</si>
  <si>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</si>
  <si>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</si>
  <si>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</si>
  <si>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</si>
  <si>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</si>
  <si>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</si>
  <si>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</si>
  <si>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</si>
  <si>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</si>
  <si>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</si>
  <si>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</si>
  <si>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</si>
  <si>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</si>
  <si>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</si>
  <si>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</si>
  <si>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</si>
  <si>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</si>
  <si>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</si>
  <si>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</si>
  <si>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</si>
  <si>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</si>
  <si>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</si>
  <si>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</si>
  <si>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</si>
  <si>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</si>
  <si>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</si>
  <si>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</si>
  <si>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</si>
  <si>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</si>
  <si>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</si>
  <si>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</si>
  <si>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</si>
  <si>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</si>
  <si>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</si>
  <si>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</si>
  <si>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</si>
  <si>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</si>
  <si>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</si>
  <si>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</si>
  <si>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</si>
  <si>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</si>
  <si>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</si>
  <si>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</si>
  <si>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</si>
  <si>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</si>
  <si>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</si>
  <si>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</si>
  <si>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</si>
  <si>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</si>
  <si>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</si>
  <si>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</si>
  <si>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</si>
  <si>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</si>
  <si>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</si>
  <si>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</si>
  <si>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</si>
  <si>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</si>
  <si>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</si>
  <si>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</si>
  <si>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</si>
  <si>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</si>
  <si>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</si>
  <si>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</si>
  <si>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</si>
  <si>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</si>
  <si>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</si>
  <si>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</si>
  <si>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</si>
  <si>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</si>
  <si>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</si>
  <si>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</si>
  <si>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</si>
  <si>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</si>
  <si>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</si>
  <si>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</si>
  <si>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</si>
  <si>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</si>
  <si>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</si>
  <si>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</si>
  <si>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</si>
  <si>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</si>
  <si>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</si>
  <si>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</si>
  <si>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</si>
  <si>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</si>
  <si>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</si>
  <si>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</si>
  <si>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</si>
  <si>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</si>
  <si>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</si>
  <si>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</si>
  <si>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</si>
  <si>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</si>
  <si>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</si>
  <si>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</si>
  <si>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</si>
  <si>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</si>
  <si>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</si>
  <si>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</si>
  <si>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</si>
  <si>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</si>
  <si>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</si>
  <si>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</si>
  <si>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</si>
  <si>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</si>
  <si>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</si>
  <si>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</si>
  <si>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</si>
  <si>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</si>
  <si>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</si>
  <si>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</si>
  <si>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</si>
  <si>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</si>
  <si>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</si>
  <si>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</si>
  <si>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</si>
  <si>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</si>
  <si>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</si>
  <si>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</si>
  <si>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</si>
  <si>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</si>
  <si>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</si>
  <si>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</si>
  <si>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</si>
  <si>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</si>
  <si>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</si>
  <si>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</si>
  <si>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</si>
  <si>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</si>
  <si>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</si>
  <si>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</si>
  <si>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</si>
  <si>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</si>
  <si>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</si>
  <si>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</si>
  <si>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</si>
  <si>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</si>
  <si>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</si>
  <si>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</si>
  <si>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</si>
  <si>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</si>
  <si>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</si>
  <si>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</si>
  <si>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</si>
  <si>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</si>
  <si>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</si>
  <si>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</si>
  <si>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</si>
  <si>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</si>
  <si>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</si>
  <si>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</si>
  <si>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</si>
  <si>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</si>
  <si>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</si>
  <si>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</si>
  <si>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</si>
  <si>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</si>
  <si>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</si>
  <si>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</si>
  <si>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</si>
  <si>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</si>
  <si>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</si>
  <si>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</si>
  <si>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</si>
  <si>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</si>
  <si>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</si>
  <si>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</si>
  <si>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</si>
  <si>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</si>
  <si>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</si>
  <si>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</si>
  <si>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</si>
  <si>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</si>
  <si>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</si>
  <si>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</si>
  <si>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</si>
  <si>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</si>
  <si>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</si>
  <si>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</si>
  <si>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</si>
  <si>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</si>
  <si>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</si>
  <si>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</si>
  <si>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</si>
  <si>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</si>
  <si>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</si>
  <si>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</si>
  <si>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</si>
  <si>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</si>
  <si>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</si>
  <si>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</si>
  <si>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</si>
  <si>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</si>
  <si>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</si>
  <si>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</si>
  <si>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</si>
  <si>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</si>
  <si>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</si>
  <si>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</si>
  <si>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</si>
  <si>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</si>
  <si>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</si>
  <si>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</si>
  <si>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</si>
  <si>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</si>
  <si>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</si>
  <si>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</si>
  <si>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</si>
  <si>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</si>
  <si>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</si>
  <si>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</si>
  <si>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</si>
  <si>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</si>
  <si>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</si>
  <si>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</si>
  <si>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</si>
  <si>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</si>
  <si>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</si>
  <si>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</si>
  <si>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</si>
  <si>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</si>
  <si>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</si>
  <si>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</si>
  <si>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</si>
  <si>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</si>
  <si>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</si>
  <si>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</si>
  <si>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</si>
  <si>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</si>
  <si>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</si>
  <si>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</si>
  <si>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</si>
  <si>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</si>
  <si>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</si>
  <si>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</si>
  <si>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</si>
  <si>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</si>
  <si>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</si>
  <si>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</si>
  <si>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</si>
  <si>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</si>
  <si>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</si>
  <si>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</si>
  <si>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</si>
  <si>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</si>
  <si>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</si>
  <si>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</si>
  <si>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</si>
  <si>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</si>
  <si>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</si>
  <si>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</si>
  <si>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</si>
  <si>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</si>
  <si>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</si>
  <si>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</si>
  <si>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</si>
  <si>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</si>
  <si>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</si>
  <si>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</si>
  <si>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</si>
  <si>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</si>
  <si>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</si>
  <si>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</si>
  <si>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</si>
  <si>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</si>
  <si>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</si>
  <si>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</si>
  <si>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</si>
  <si>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</si>
  <si>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</si>
  <si>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</si>
  <si>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</si>
  <si>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</si>
  <si>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</si>
  <si>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</si>
  <si>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</si>
  <si>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</si>
  <si>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</si>
  <si>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</si>
  <si>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</si>
  <si>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</si>
  <si>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</si>
  <si>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</si>
  <si>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</si>
  <si>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</si>
  <si>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</si>
  <si>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</si>
  <si>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</si>
  <si>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</si>
  <si>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</si>
  <si>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</si>
  <si>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</si>
  <si>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</si>
  <si>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</si>
  <si>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</si>
  <si>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</si>
  <si>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</si>
  <si>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</si>
  <si>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</si>
  <si>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</si>
  <si>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</si>
  <si>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</si>
  <si>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</si>
  <si>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</si>
  <si>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</si>
  <si>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</si>
  <si>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</si>
  <si>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</si>
  <si>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</si>
  <si>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</si>
  <si>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</si>
  <si>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</si>
  <si>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</si>
  <si>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</si>
  <si>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</si>
  <si>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</si>
  <si>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</si>
  <si>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</si>
  <si>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</si>
  <si>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</si>
  <si>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</si>
  <si>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</si>
  <si>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</si>
  <si>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</si>
  <si>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</si>
  <si>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</si>
  <si>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</si>
  <si>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</si>
  <si>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</si>
  <si>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</si>
  <si>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</si>
  <si>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</si>
  <si>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</si>
  <si>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</si>
  <si>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</si>
  <si>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</si>
  <si>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</si>
  <si>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</si>
  <si>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</si>
  <si>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</si>
  <si>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</si>
  <si>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</si>
  <si>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</si>
  <si>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</si>
  <si>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</si>
  <si>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</si>
  <si>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</si>
  <si>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</si>
  <si>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</si>
  <si>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</si>
  <si>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</si>
  <si>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</si>
  <si>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</si>
  <si>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</si>
  <si>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</si>
  <si>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</si>
  <si>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</si>
  <si>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</si>
  <si>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</si>
  <si>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</si>
  <si>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</si>
  <si>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</si>
  <si>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</si>
  <si>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</si>
  <si>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</si>
  <si>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</si>
  <si>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</si>
  <si>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</si>
  <si>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</si>
  <si>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</si>
  <si>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</si>
  <si>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</si>
  <si>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</si>
  <si>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</si>
  <si>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</si>
  <si>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</si>
  <si>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</si>
  <si>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</si>
  <si>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</si>
  <si>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</si>
  <si>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</si>
  <si>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</si>
  <si>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</si>
  <si>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</si>
  <si>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</si>
  <si>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</si>
  <si>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</si>
  <si>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</si>
  <si>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</si>
  <si>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</si>
  <si>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</si>
  <si>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</si>
  <si>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</si>
  <si>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</si>
  <si>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</si>
  <si>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</si>
  <si>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</si>
  <si>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</si>
  <si>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</si>
  <si>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</si>
  <si>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</si>
  <si>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</si>
  <si>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</si>
  <si>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</si>
  <si>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</si>
  <si>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</si>
  <si>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</si>
  <si>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</si>
  <si>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</si>
  <si>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</si>
  <si>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</si>
  <si>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</si>
  <si>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</si>
  <si>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</si>
  <si>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</si>
  <si>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</si>
  <si>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</si>
  <si>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</si>
  <si>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</si>
  <si>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</si>
  <si>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</si>
  <si>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</si>
  <si>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</si>
  <si>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</si>
  <si>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</si>
  <si>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</si>
  <si>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</si>
  <si>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</si>
  <si>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</si>
  <si>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</si>
  <si>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</si>
  <si>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</si>
  <si>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</si>
  <si>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</si>
  <si>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</si>
  <si>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</si>
  <si>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</si>
  <si>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</si>
  <si>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</si>
  <si>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</si>
  <si>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</si>
  <si>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</si>
  <si>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</si>
  <si>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</si>
  <si>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</si>
  <si>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</si>
  <si>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</si>
  <si>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</si>
  <si>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</si>
  <si>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</si>
  <si>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</si>
  <si>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</si>
  <si>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</si>
  <si>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</si>
  <si>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</si>
  <si>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</si>
  <si>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</si>
  <si>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</si>
  <si>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</si>
  <si>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</si>
  <si>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</si>
  <si>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</si>
  <si>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</si>
  <si>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</si>
  <si>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</si>
  <si>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</si>
  <si>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</si>
  <si>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</si>
  <si>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</si>
  <si>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</si>
  <si>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</si>
  <si>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</si>
  <si>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</si>
  <si>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</si>
  <si>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</si>
  <si>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</si>
  <si>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</si>
  <si>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</si>
  <si>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</si>
  <si>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</si>
  <si>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</si>
  <si>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</si>
  <si>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</si>
  <si>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</si>
  <si>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</si>
  <si>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</si>
  <si>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</si>
  <si>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</si>
  <si>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</si>
  <si>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</si>
  <si>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</si>
  <si>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</si>
  <si>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</si>
  <si>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</si>
  <si>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</si>
  <si>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</si>
  <si>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</si>
  <si>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</si>
  <si>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</si>
  <si>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</si>
  <si>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</si>
  <si>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</si>
  <si>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</si>
  <si>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</si>
  <si>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</si>
  <si>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</si>
  <si>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</si>
  <si>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</si>
  <si>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</si>
  <si>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</si>
  <si>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</si>
  <si>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</si>
  <si>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</si>
  <si>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</si>
  <si>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</si>
  <si>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</si>
  <si>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</si>
  <si>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</si>
  <si>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</si>
  <si>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</si>
  <si>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</si>
  <si>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</si>
  <si>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</si>
  <si>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</si>
  <si>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</si>
  <si>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</si>
  <si>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</si>
  <si>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</si>
  <si>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</si>
  <si>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</si>
  <si>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</si>
  <si>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</si>
  <si>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</si>
  <si>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</si>
  <si>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</si>
  <si>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</si>
  <si>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</si>
  <si>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</si>
  <si>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</si>
  <si>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</si>
  <si>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</si>
  <si>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</si>
  <si>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</si>
  <si>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</si>
  <si>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</si>
  <si>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</si>
  <si>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</si>
  <si>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</si>
  <si>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</si>
  <si>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</si>
  <si>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</si>
  <si>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</si>
  <si>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</si>
  <si>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</si>
  <si>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</si>
  <si>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</si>
  <si>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</si>
  <si>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</si>
  <si>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</si>
  <si>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</si>
  <si>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</si>
  <si>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</si>
  <si>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</si>
  <si>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</si>
  <si>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</si>
  <si>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</si>
  <si>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</si>
  <si>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</si>
  <si>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</si>
  <si>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</si>
  <si>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</si>
  <si>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</si>
  <si>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</si>
  <si>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</si>
  <si>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</si>
  <si>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</si>
  <si>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</si>
  <si>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</si>
  <si>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</si>
  <si>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</si>
  <si>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</si>
  <si>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</si>
  <si>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</si>
  <si>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</si>
  <si>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</si>
  <si>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</si>
  <si>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</si>
  <si>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</si>
  <si>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</si>
  <si>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</si>
  <si>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</si>
  <si>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</si>
  <si>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</si>
  <si>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</si>
  <si>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</si>
  <si>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</si>
  <si>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</si>
  <si>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</si>
  <si>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</si>
  <si>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</si>
  <si>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</si>
  <si>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</si>
  <si>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</si>
  <si>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</si>
  <si>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</si>
  <si>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</si>
  <si>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</si>
  <si>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</si>
  <si>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</si>
  <si>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</si>
  <si>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</si>
  <si>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</si>
  <si>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</si>
  <si>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</si>
  <si>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</si>
  <si>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</si>
  <si>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</si>
  <si>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</si>
  <si>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</si>
  <si>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</si>
  <si>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</si>
  <si>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</si>
  <si>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</si>
  <si>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</si>
  <si>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</si>
  <si>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</si>
  <si>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</si>
  <si>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</si>
  <si>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</si>
  <si>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</si>
  <si>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</si>
  <si>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</si>
  <si>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</si>
  <si>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</si>
  <si>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</si>
  <si>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</si>
  <si>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</si>
  <si>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</si>
  <si>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</si>
  <si>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</si>
  <si>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</si>
  <si>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</si>
  <si>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</si>
  <si>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</si>
  <si>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</si>
  <si>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</si>
  <si>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</si>
  <si>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</si>
  <si>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</si>
  <si>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</si>
  <si>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</si>
  <si>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</si>
  <si>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</si>
  <si>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</si>
  <si>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</si>
  <si>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</si>
  <si>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</si>
  <si>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</si>
  <si>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</si>
  <si>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</si>
  <si>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</si>
  <si>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</si>
  <si>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</si>
  <si>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</si>
  <si>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</si>
  <si>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</si>
  <si>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</si>
  <si>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</si>
  <si>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</si>
  <si>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</si>
  <si>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</si>
  <si>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</si>
  <si>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</si>
  <si>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</si>
  <si>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</si>
  <si>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</si>
  <si>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</si>
  <si>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</si>
  <si>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</si>
  <si>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</si>
  <si>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</si>
  <si>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</si>
  <si>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</si>
  <si>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</si>
  <si>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</si>
  <si>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</si>
  <si>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</si>
  <si>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</si>
  <si>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</si>
  <si>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</si>
  <si>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</si>
  <si>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</si>
  <si>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</si>
  <si>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</si>
  <si>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</si>
  <si>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</si>
  <si>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</si>
  <si>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</si>
  <si>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</si>
  <si>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</si>
  <si>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</si>
  <si>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</si>
  <si>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</si>
  <si>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</si>
  <si>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</si>
  <si>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</si>
  <si>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</si>
  <si>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</si>
  <si>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</si>
  <si>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</si>
  <si>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</si>
  <si>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</si>
  <si>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</si>
  <si>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</si>
  <si>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</si>
  <si>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</si>
  <si>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</si>
  <si>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</si>
  <si>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</si>
  <si>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</si>
  <si>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</si>
  <si>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</si>
  <si>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</si>
  <si>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</si>
  <si>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</si>
  <si>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</si>
  <si>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</si>
  <si>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</si>
  <si>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</si>
  <si>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</si>
  <si>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</si>
  <si>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</si>
  <si>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</si>
  <si>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</si>
  <si>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</si>
  <si>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</si>
  <si>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</si>
  <si>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</si>
  <si>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</si>
  <si>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</si>
  <si>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</si>
  <si>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</si>
  <si>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</si>
  <si>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</si>
  <si>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</si>
  <si>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</si>
  <si>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</si>
  <si>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</si>
  <si>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</si>
  <si>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</si>
  <si>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</si>
  <si>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</si>
  <si>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</si>
  <si>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</si>
  <si>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</si>
  <si>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</si>
  <si>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</si>
  <si>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</si>
  <si>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</si>
  <si>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</si>
  <si>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</si>
  <si>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</si>
  <si>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</si>
  <si>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</si>
  <si>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</si>
  <si>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</si>
  <si>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</si>
  <si>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</si>
  <si>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</si>
  <si>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</si>
  <si>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</si>
  <si>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</si>
  <si>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</si>
  <si>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</si>
  <si>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</si>
  <si>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</si>
  <si>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</si>
  <si>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</si>
  <si>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</si>
  <si>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</si>
  <si>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</si>
  <si>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</si>
  <si>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</si>
  <si>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</si>
  <si>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</si>
  <si>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</si>
  <si>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</si>
  <si>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</si>
  <si>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</si>
  <si>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</si>
  <si>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</si>
  <si>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</si>
  <si>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</si>
  <si>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</si>
  <si>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</si>
  <si>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</si>
  <si>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</si>
  <si>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</si>
  <si>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</si>
  <si>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</si>
  <si>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</si>
  <si>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</si>
  <si>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</si>
  <si>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</si>
  <si>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</si>
  <si>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</si>
  <si>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</si>
  <si>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</si>
  <si>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</si>
  <si>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</si>
  <si>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</si>
  <si>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</si>
  <si>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</si>
  <si>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</si>
  <si>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</si>
  <si>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</si>
  <si>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</si>
  <si>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</si>
  <si>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</si>
  <si>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</si>
  <si>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</si>
  <si>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</si>
  <si>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</si>
  <si>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</si>
  <si>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</si>
  <si>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</si>
  <si>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</si>
  <si>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</si>
  <si>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</si>
  <si>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</si>
  <si>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</si>
  <si>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</si>
  <si>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</si>
  <si>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</si>
  <si>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</si>
  <si>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</si>
  <si>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</si>
  <si>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</si>
  <si>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</si>
  <si>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</si>
  <si>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</si>
  <si>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</si>
  <si>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</si>
  <si>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</si>
  <si>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</si>
  <si>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</si>
  <si>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</si>
  <si>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</si>
  <si>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</si>
  <si>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</si>
  <si>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</si>
  <si>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</si>
  <si>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</si>
  <si>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</si>
  <si>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</si>
  <si>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</si>
  <si>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</si>
  <si>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</si>
  <si>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</si>
  <si>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</si>
  <si>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</si>
  <si>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</si>
  <si>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</si>
  <si>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</si>
  <si>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</si>
  <si>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</si>
  <si>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</si>
  <si>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</si>
  <si>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</si>
  <si>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</si>
  <si>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</si>
  <si>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</si>
  <si>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</si>
  <si>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</si>
  <si>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</si>
  <si>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</si>
  <si>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</si>
  <si>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</si>
  <si>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</si>
  <si>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</si>
  <si>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</si>
  <si>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</si>
  <si>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</si>
  <si>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</si>
  <si>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</si>
  <si>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</si>
  <si>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</si>
  <si>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</si>
  <si>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</si>
  <si>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</si>
  <si>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</si>
  <si>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</si>
  <si>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</si>
  <si>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</si>
  <si>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</si>
  <si>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</si>
  <si>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</si>
  <si>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</si>
  <si>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</si>
  <si>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</si>
  <si>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</si>
  <si>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</si>
  <si>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</si>
  <si>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</si>
  <si>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</si>
  <si>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</si>
  <si>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</si>
  <si>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</si>
  <si>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</si>
  <si>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</si>
  <si>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</si>
  <si>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</si>
  <si>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</si>
  <si>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</si>
  <si>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</si>
  <si>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</si>
  <si>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</si>
  <si>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</si>
  <si>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</si>
  <si>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</si>
  <si>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</si>
  <si>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</si>
  <si>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</si>
  <si>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</si>
  <si>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</si>
  <si>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</si>
  <si>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</si>
  <si>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</si>
  <si>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</si>
  <si>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</si>
  <si>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</si>
  <si>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</si>
  <si>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</si>
  <si>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</si>
  <si>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</si>
  <si>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</si>
  <si>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</si>
  <si>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</si>
  <si>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</si>
  <si>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</si>
  <si>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</si>
  <si>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</si>
  <si>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</si>
  <si>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</si>
  <si>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</si>
  <si>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</si>
  <si>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</si>
  <si>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</si>
  <si>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</si>
  <si>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</si>
  <si>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</si>
  <si>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</si>
  <si>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</si>
  <si>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</si>
  <si>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</si>
  <si>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</si>
  <si>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</si>
  <si>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</si>
  <si>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</si>
  <si>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</si>
  <si>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</si>
  <si>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</si>
  <si>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</si>
  <si>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</si>
  <si>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</si>
  <si>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</si>
  <si>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</si>
  <si>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</si>
  <si>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</si>
  <si>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</si>
  <si>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</si>
  <si>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</si>
  <si>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</si>
  <si>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</si>
  <si>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</si>
  <si>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</si>
  <si>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</si>
  <si>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</si>
  <si>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</si>
  <si>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</si>
  <si>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</si>
  <si>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</si>
  <si>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</si>
  <si>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</si>
  <si>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</si>
  <si>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</si>
  <si>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</si>
  <si>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</si>
  <si>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</si>
  <si>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</si>
  <si>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</si>
  <si>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</si>
  <si>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</si>
  <si>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</si>
  <si>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</si>
  <si>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</si>
  <si>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</si>
  <si>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</si>
  <si>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</si>
  <si>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</si>
  <si>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</si>
  <si>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</si>
  <si>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</si>
  <si>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</si>
  <si>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</si>
  <si>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</si>
  <si>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</si>
  <si>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</si>
  <si>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</si>
  <si>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</si>
  <si>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</si>
  <si>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</si>
  <si>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</si>
  <si>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</si>
  <si>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</si>
  <si>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</si>
  <si>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</si>
  <si>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</si>
  <si>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</si>
  <si>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</si>
  <si>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</si>
  <si>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</si>
  <si>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</si>
  <si>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</si>
  <si>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</si>
  <si>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</si>
  <si>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</si>
  <si>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</si>
  <si>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</si>
  <si>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</si>
  <si>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</si>
  <si>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</si>
  <si>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</si>
  <si>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</si>
  <si>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</si>
  <si>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</si>
  <si>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</si>
  <si>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</si>
  <si>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</si>
  <si>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</si>
  <si>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</si>
  <si>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</si>
  <si>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</si>
  <si>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</si>
  <si>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</si>
  <si>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</si>
  <si>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</si>
  <si>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</si>
  <si>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</si>
  <si>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</si>
  <si>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</si>
  <si>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</si>
  <si>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</si>
  <si>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</si>
  <si>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</si>
  <si>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</si>
  <si>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</si>
  <si>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</si>
  <si>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</si>
  <si>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</si>
  <si>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</si>
  <si>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</si>
  <si>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</si>
  <si>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</si>
  <si>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</si>
  <si>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</si>
  <si>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</si>
  <si>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</si>
  <si>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</si>
  <si>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</si>
  <si>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</si>
  <si>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</si>
  <si>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</si>
  <si>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</si>
  <si>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</si>
  <si>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</si>
  <si>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</si>
  <si>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</si>
  <si>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</si>
  <si>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</si>
  <si>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</si>
  <si>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</si>
  <si>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</si>
  <si>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</si>
  <si>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</si>
  <si>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</si>
  <si>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</si>
  <si>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</si>
  <si>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</si>
  <si>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</si>
  <si>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</si>
  <si>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</si>
  <si>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</si>
  <si>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</si>
  <si>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</si>
  <si>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</si>
  <si>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</si>
  <si>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</si>
  <si>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</si>
  <si>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</si>
  <si>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</si>
  <si>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</si>
  <si>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</si>
  <si>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</si>
  <si>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</si>
  <si>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</si>
  <si>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</si>
  <si>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</si>
  <si>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</si>
  <si>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</si>
  <si>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</si>
  <si>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</si>
  <si>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</si>
  <si>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</si>
  <si>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</si>
  <si>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</si>
  <si>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</si>
  <si>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</si>
  <si>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</si>
  <si>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</si>
  <si>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</si>
  <si>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</si>
  <si>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</si>
  <si>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</si>
  <si>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</si>
  <si>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</si>
  <si>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</si>
  <si>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</si>
  <si>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</si>
  <si>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</si>
  <si>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</si>
  <si>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</si>
  <si>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</si>
  <si>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</si>
  <si>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</si>
  <si>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</si>
  <si>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</si>
  <si>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</si>
  <si>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</si>
  <si>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</si>
  <si>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</si>
  <si>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</si>
  <si>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</si>
  <si>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</si>
  <si>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</si>
  <si>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</si>
  <si>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</si>
  <si>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</si>
  <si>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</si>
  <si>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</si>
  <si>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</si>
  <si>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</si>
  <si>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</si>
  <si>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</si>
  <si>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</si>
  <si>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</si>
  <si>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</si>
  <si>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</si>
  <si>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</si>
  <si>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</si>
  <si>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</si>
  <si>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</si>
  <si>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</si>
  <si>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</si>
  <si>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</si>
  <si>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</si>
  <si>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</si>
  <si>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</si>
  <si>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</si>
  <si>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</si>
  <si>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</si>
  <si>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</si>
  <si>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</si>
  <si>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</si>
  <si>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</si>
  <si>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</si>
  <si>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</si>
  <si>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</si>
  <si>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</si>
  <si>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</si>
  <si>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</si>
  <si>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</si>
  <si>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</si>
  <si>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</si>
  <si>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</si>
  <si>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</si>
  <si>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</si>
  <si>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</si>
  <si>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</si>
  <si>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</si>
  <si>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</si>
  <si>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</si>
  <si>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</si>
  <si>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</si>
  <si>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</si>
  <si>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</si>
  <si>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</si>
  <si>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</si>
  <si>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</si>
  <si>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</si>
  <si>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</si>
  <si>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</si>
  <si>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</si>
  <si>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</si>
  <si>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</si>
  <si>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</si>
  <si>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</si>
  <si>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</si>
  <si>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</si>
  <si>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</si>
  <si>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</si>
  <si>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</si>
  <si>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</si>
  <si>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</si>
  <si>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</si>
  <si>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</si>
  <si>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</si>
  <si>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</si>
  <si>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</si>
  <si>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</si>
  <si>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</si>
  <si>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</si>
  <si>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</si>
  <si>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</si>
  <si>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</si>
  <si>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</si>
  <si>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</si>
  <si>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</si>
  <si>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</si>
  <si>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</si>
  <si>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</si>
  <si>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</si>
  <si>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</si>
  <si>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</si>
  <si>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</si>
  <si>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</si>
  <si>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</si>
  <si>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</si>
  <si>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</si>
  <si>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</si>
  <si>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</si>
  <si>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</si>
  <si>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</si>
  <si>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</si>
  <si>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</si>
  <si>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</si>
  <si>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</si>
  <si>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</si>
  <si>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</si>
  <si>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</si>
  <si>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</si>
  <si>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</si>
  <si>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</si>
  <si>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</si>
  <si>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</si>
  <si>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</si>
  <si>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</si>
  <si>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</si>
  <si>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</si>
  <si>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</si>
  <si>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</si>
  <si>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</si>
  <si>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</si>
  <si>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</si>
  <si>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</si>
  <si>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</si>
  <si>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</si>
  <si>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</si>
  <si>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</si>
  <si>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</si>
  <si>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</si>
  <si>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</si>
  <si>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</si>
  <si>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</si>
  <si>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</si>
  <si>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</si>
  <si>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</si>
  <si>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</si>
  <si>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</si>
  <si>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</si>
  <si>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</si>
  <si>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</si>
  <si>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</si>
  <si>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</si>
  <si>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</si>
  <si>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</si>
  <si>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</si>
  <si>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</si>
  <si>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</si>
  <si>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</si>
  <si>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</si>
  <si>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</si>
  <si>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</si>
  <si>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</si>
  <si>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</si>
  <si>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</si>
  <si>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</si>
  <si>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</si>
  <si>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</si>
  <si>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</si>
  <si>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</si>
  <si>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</si>
  <si>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</si>
  <si>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</si>
  <si>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</si>
  <si>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</si>
  <si>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</si>
  <si>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</si>
  <si>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</si>
  <si>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</si>
  <si>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</si>
  <si>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</si>
  <si>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</si>
  <si>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</si>
  <si>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</si>
  <si>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</si>
  <si>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</si>
  <si>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</si>
  <si>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</si>
  <si>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</si>
  <si>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</si>
  <si>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</si>
  <si>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</si>
  <si>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</si>
  <si>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</si>
  <si>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</si>
  <si>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</si>
  <si>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</si>
  <si>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</si>
  <si>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</si>
  <si>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</si>
  <si>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</si>
  <si>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</si>
  <si>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</si>
  <si>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</si>
  <si>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</si>
  <si>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</si>
  <si>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</si>
  <si>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</si>
  <si>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</si>
  <si>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</si>
  <si>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</si>
  <si>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</si>
  <si>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</si>
  <si>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</si>
  <si>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</si>
  <si>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</si>
  <si>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</si>
  <si>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</si>
  <si>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</si>
  <si>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</si>
  <si>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</si>
  <si>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</si>
  <si>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</si>
  <si>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</si>
  <si>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</si>
  <si>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</si>
  <si>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</si>
  <si>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</si>
  <si>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</si>
  <si>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</si>
  <si>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</si>
  <si>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</si>
  <si>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</si>
  <si>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</si>
  <si>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</si>
  <si>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</si>
  <si>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</si>
  <si>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</si>
  <si>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</si>
  <si>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</si>
  <si>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</si>
  <si>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</si>
  <si>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</si>
  <si>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</si>
  <si>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</si>
  <si>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</si>
  <si>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</si>
  <si>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</si>
  <si>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</si>
  <si>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</si>
  <si>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</si>
  <si>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</si>
  <si>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</si>
  <si>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</si>
  <si>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</si>
  <si>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</si>
  <si>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</si>
  <si>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</si>
  <si>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</si>
  <si>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</si>
  <si>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</si>
  <si>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</si>
  <si>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</si>
  <si>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</si>
  <si>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</si>
  <si>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</si>
  <si>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</si>
  <si>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</si>
  <si>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</si>
  <si>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</si>
  <si>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</si>
  <si>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</si>
  <si>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</si>
  <si>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</si>
  <si>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</si>
  <si>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</si>
  <si>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</si>
  <si>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</si>
  <si>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</si>
  <si>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</si>
  <si>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</si>
  <si>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</si>
  <si>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</si>
  <si>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</si>
  <si>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</si>
  <si>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</si>
  <si>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</si>
  <si>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</si>
  <si>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</si>
  <si>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</si>
  <si>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</si>
  <si>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</si>
  <si>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</si>
  <si>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</si>
  <si>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</si>
  <si>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</si>
  <si>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</si>
  <si>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</si>
  <si>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</si>
  <si>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</si>
  <si>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</si>
  <si>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</si>
  <si>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</si>
  <si>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</si>
  <si>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</si>
  <si>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</si>
  <si>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</si>
  <si>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</si>
  <si>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</si>
  <si>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</si>
  <si>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</si>
  <si>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</si>
  <si>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</si>
  <si>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</si>
  <si>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</si>
  <si>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</si>
  <si>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</si>
  <si>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</si>
  <si>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</si>
  <si>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</si>
  <si>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</si>
  <si>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</si>
  <si>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</si>
  <si>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</si>
  <si>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</si>
  <si>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</si>
  <si>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</si>
  <si>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</si>
  <si>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</si>
  <si>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</si>
  <si>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</si>
  <si>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</si>
  <si>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</si>
  <si>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</si>
  <si>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</si>
  <si>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</si>
  <si>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</si>
  <si>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</si>
  <si>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</si>
  <si>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</si>
  <si>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</si>
  <si>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</si>
  <si>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</si>
  <si>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</si>
  <si>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</si>
  <si>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</si>
  <si>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</si>
  <si>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</si>
  <si>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</si>
  <si>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</si>
  <si>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</si>
  <si>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</si>
  <si>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</si>
  <si>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</si>
  <si>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</si>
  <si>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</si>
  <si>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</si>
  <si>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</si>
  <si>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</si>
  <si>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</si>
  <si>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</si>
  <si>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</si>
  <si>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</si>
  <si>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</si>
  <si>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</si>
  <si>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</si>
  <si>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</si>
  <si>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</si>
  <si>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</si>
  <si>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</si>
  <si>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</si>
  <si>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</si>
  <si>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</si>
  <si>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</si>
  <si>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</si>
  <si>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</si>
  <si>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</si>
  <si>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</si>
  <si>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</si>
  <si>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</si>
  <si>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</si>
  <si>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</si>
  <si>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</si>
  <si>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</si>
  <si>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</si>
  <si>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</si>
  <si>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</si>
  <si>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</si>
  <si>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</si>
  <si>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</si>
  <si>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</si>
  <si>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</si>
  <si>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</si>
  <si>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</si>
  <si>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</si>
  <si>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</si>
  <si>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</si>
  <si>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</si>
  <si>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</si>
  <si>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</si>
  <si>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</si>
  <si>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</si>
  <si>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</si>
  <si>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</si>
  <si>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</si>
  <si>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</si>
  <si>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</si>
  <si>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</si>
  <si>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</si>
  <si>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</si>
  <si>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</si>
  <si>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</si>
  <si>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</si>
  <si>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</si>
  <si>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</si>
  <si>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</si>
  <si>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</si>
  <si>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</si>
  <si>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</si>
  <si>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</si>
  <si>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</si>
  <si>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</si>
  <si>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</si>
  <si>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</si>
  <si>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</si>
  <si>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</si>
  <si>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</si>
  <si>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</si>
  <si>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</si>
  <si>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</si>
  <si>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</si>
  <si>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</si>
  <si>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</si>
  <si>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</si>
  <si>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</si>
  <si>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</si>
  <si>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</si>
  <si>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</si>
  <si>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</si>
  <si>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</si>
  <si>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</si>
  <si>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</si>
  <si>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</si>
  <si>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</si>
  <si>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</si>
  <si>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</si>
  <si>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</si>
  <si>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</si>
  <si>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</si>
  <si>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</si>
  <si>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</si>
  <si>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</si>
  <si>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</si>
  <si>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</si>
  <si>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</si>
  <si>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</si>
  <si>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</si>
  <si>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</si>
  <si>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</si>
  <si>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</si>
  <si>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</si>
  <si>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</si>
  <si>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</si>
  <si>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</si>
  <si>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</si>
  <si>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</si>
  <si>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</si>
  <si>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</si>
  <si>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</si>
  <si>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</si>
  <si>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</si>
  <si>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</si>
  <si>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</si>
  <si>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</si>
  <si>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</si>
  <si>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</si>
  <si>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</si>
  <si>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</si>
  <si>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</si>
  <si>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</si>
  <si>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</si>
  <si>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</si>
  <si>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</si>
  <si>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</si>
  <si>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</si>
  <si>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</si>
  <si>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</si>
  <si>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</si>
  <si>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</si>
  <si>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</si>
  <si>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</si>
  <si>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</si>
  <si>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</si>
  <si>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</si>
  <si>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</si>
  <si>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</si>
  <si>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</si>
  <si>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</si>
  <si>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</si>
  <si>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</si>
  <si>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</si>
  <si>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</si>
  <si>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</si>
  <si>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</si>
  <si>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</si>
  <si>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</si>
  <si>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</si>
  <si>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</si>
  <si>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</si>
  <si>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</si>
  <si>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</si>
  <si>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</si>
  <si>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</si>
  <si>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</si>
  <si>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</si>
  <si>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</si>
  <si>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</si>
  <si>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</si>
  <si>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</si>
  <si>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</si>
  <si>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</si>
  <si>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</si>
  <si>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</si>
  <si>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</si>
  <si>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</si>
  <si>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</si>
  <si>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</si>
  <si>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</si>
  <si>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</si>
  <si>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</si>
  <si>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</si>
  <si>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</si>
  <si>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</si>
  <si>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</si>
  <si>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</si>
  <si>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</si>
  <si>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</si>
  <si>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</si>
  <si>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</si>
  <si>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</si>
  <si>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</si>
  <si>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</si>
  <si>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</si>
  <si>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</si>
  <si>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</si>
  <si>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</si>
  <si>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</si>
  <si>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</si>
  <si>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</si>
  <si>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</si>
  <si>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</si>
  <si>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</si>
  <si>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</si>
  <si>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</si>
  <si>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</si>
  <si>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</si>
  <si>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</si>
  <si>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</si>
  <si>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</si>
  <si>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</si>
  <si>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</si>
  <si>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</si>
  <si>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</si>
  <si>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</si>
  <si>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</si>
  <si>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</si>
  <si>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</si>
  <si>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</si>
  <si>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</si>
  <si>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</si>
  <si>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</si>
  <si>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</si>
  <si>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</si>
  <si>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</si>
  <si>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</si>
  <si>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</si>
  <si>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</si>
  <si>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</si>
  <si>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</si>
  <si>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</si>
  <si>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</si>
  <si>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</si>
  <si>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</si>
  <si>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</si>
  <si>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</si>
  <si>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</si>
  <si>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</si>
  <si>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</si>
  <si>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</si>
  <si>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</si>
  <si>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</si>
  <si>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</si>
  <si>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</si>
  <si>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</si>
  <si>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</si>
  <si>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</si>
  <si>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</si>
  <si>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</si>
  <si>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</si>
  <si>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</si>
  <si>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</si>
  <si>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</si>
  <si>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</si>
  <si>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</si>
  <si>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</si>
  <si>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</si>
  <si>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</si>
  <si>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</si>
  <si>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</si>
  <si>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</si>
  <si>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</si>
  <si>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</si>
  <si>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</si>
  <si>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</si>
  <si>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</si>
  <si>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</si>
  <si>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</si>
  <si>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</si>
  <si>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</si>
  <si>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</si>
  <si>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</si>
  <si>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</si>
  <si>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</si>
  <si>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</si>
  <si>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</si>
  <si>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</si>
  <si>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</si>
  <si>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</si>
  <si>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</si>
  <si>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</si>
  <si>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</si>
  <si>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</si>
  <si>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</si>
  <si>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</si>
  <si>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</si>
  <si>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</si>
  <si>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</si>
  <si>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</si>
  <si>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</si>
  <si>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</si>
  <si>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</si>
  <si>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</si>
  <si>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</si>
  <si>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</si>
  <si>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</si>
  <si>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</si>
  <si>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</si>
  <si>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</si>
  <si>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</si>
  <si>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</si>
  <si>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</si>
  <si>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</si>
  <si>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</si>
  <si>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</si>
  <si>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</si>
  <si>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</si>
  <si>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</si>
  <si>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</si>
  <si>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</si>
  <si>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</si>
  <si>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</si>
  <si>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</si>
  <si>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</si>
  <si>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</si>
  <si>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</si>
  <si>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</si>
  <si>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</si>
  <si>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</si>
  <si>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</si>
  <si>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</si>
  <si>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</si>
  <si>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</si>
  <si>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</si>
  <si>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</si>
  <si>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</si>
  <si>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</si>
  <si>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</si>
  <si>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</si>
  <si>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</si>
  <si>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</si>
  <si>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</si>
  <si>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</si>
  <si>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</si>
  <si>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</si>
  <si>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</si>
  <si>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</si>
  <si>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</si>
  <si>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</si>
  <si>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</si>
  <si>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</si>
  <si>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</si>
  <si>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</si>
  <si>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</si>
  <si>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</si>
  <si>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</si>
  <si>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</si>
  <si>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</si>
  <si>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</si>
  <si>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</si>
  <si>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</si>
  <si>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</si>
  <si>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</si>
  <si>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</si>
  <si>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</si>
  <si>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</si>
  <si>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</si>
  <si>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</si>
  <si>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</si>
  <si>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</si>
  <si>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</si>
  <si>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</si>
  <si>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</si>
  <si>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</si>
  <si>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</si>
  <si>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</si>
  <si>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</si>
  <si>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</si>
  <si>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</si>
  <si>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</si>
  <si>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</si>
  <si>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</si>
  <si>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</si>
  <si>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</si>
  <si>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</si>
  <si>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</si>
  <si>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</si>
  <si>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</si>
  <si>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</si>
  <si>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</si>
  <si>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</si>
  <si>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</si>
  <si>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</si>
  <si>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</si>
  <si>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</si>
  <si>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</si>
  <si>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</si>
  <si>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</si>
  <si>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</si>
  <si>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</si>
  <si>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</si>
  <si>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</si>
  <si>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</si>
  <si>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</si>
  <si>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</si>
  <si>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</si>
  <si>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</si>
  <si>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</si>
  <si>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</si>
  <si>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</si>
  <si>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</si>
  <si>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</si>
  <si>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</si>
  <si>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</si>
  <si>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</si>
  <si>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</si>
  <si>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</si>
  <si>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</si>
  <si>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</si>
  <si>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</si>
  <si>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</si>
  <si>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</si>
  <si>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</si>
  <si>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</si>
  <si>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</si>
  <si>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</si>
  <si>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</si>
  <si>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</si>
  <si>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</si>
  <si>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</si>
  <si>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</si>
  <si>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</si>
  <si>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</si>
  <si>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</si>
  <si>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</si>
  <si>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</si>
  <si>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</si>
  <si>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</si>
  <si>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</si>
  <si>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</si>
  <si>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</si>
  <si>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</si>
  <si>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</si>
  <si>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</si>
  <si>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</si>
  <si>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</si>
  <si>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</si>
  <si>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</si>
  <si>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</si>
  <si>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</si>
  <si>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</si>
  <si>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</si>
  <si>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</si>
  <si>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</si>
  <si>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</si>
  <si>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</si>
  <si>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</si>
  <si>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</si>
  <si>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</si>
  <si>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</si>
  <si>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</si>
  <si>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</si>
  <si>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</si>
  <si>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</si>
  <si>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</si>
  <si>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</si>
  <si>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</si>
  <si>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</si>
  <si>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</si>
  <si>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</si>
  <si>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</si>
  <si>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</si>
  <si>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</si>
  <si>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</si>
  <si>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</si>
  <si>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</si>
  <si>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</si>
  <si>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</si>
  <si>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</si>
  <si>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</si>
  <si>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</si>
  <si>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</si>
  <si>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</si>
  <si>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</si>
  <si>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</si>
  <si>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</si>
  <si>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</si>
  <si>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</si>
  <si>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</si>
  <si>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</si>
  <si>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</si>
  <si>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</si>
  <si>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</si>
  <si>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</si>
  <si>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</si>
  <si>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</si>
  <si>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</si>
  <si>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</si>
  <si>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</si>
  <si>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</si>
  <si>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</si>
  <si>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</si>
  <si>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</si>
  <si>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</si>
  <si>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</si>
  <si>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</si>
  <si>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</si>
  <si>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</si>
  <si>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</si>
  <si>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</si>
  <si>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</si>
  <si>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</si>
  <si>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</si>
  <si>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</si>
  <si>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</si>
  <si>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</si>
  <si>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</si>
  <si>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</si>
  <si>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</si>
  <si>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</si>
  <si>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</si>
  <si>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</si>
  <si>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</si>
  <si>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</si>
  <si>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</si>
  <si>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</si>
  <si>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</si>
  <si>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</si>
  <si>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</si>
  <si>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</si>
  <si>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</si>
  <si>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</si>
  <si>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</si>
  <si>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</si>
  <si>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</si>
  <si>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</si>
  <si>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</si>
  <si>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</si>
  <si>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</si>
  <si>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</si>
  <si>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</si>
  <si>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</si>
  <si>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</si>
  <si>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</si>
  <si>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</si>
  <si>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</si>
  <si>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</si>
  <si>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</si>
  <si>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</si>
  <si>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</si>
  <si>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</si>
  <si>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</si>
  <si>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</si>
  <si>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</si>
  <si>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</si>
  <si>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</si>
  <si>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</si>
  <si>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</si>
  <si>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</si>
  <si>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</si>
  <si>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</si>
  <si>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</si>
  <si>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</si>
  <si>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</si>
  <si>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</si>
  <si>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</si>
  <si>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</si>
  <si>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</si>
  <si>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</si>
  <si>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</si>
  <si>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</si>
  <si>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</si>
  <si>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</si>
  <si>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</si>
  <si>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</si>
  <si>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</si>
  <si>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</si>
  <si>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</si>
  <si>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</si>
  <si>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</si>
  <si>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</si>
  <si>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</si>
  <si>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</si>
  <si>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</si>
  <si>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</si>
  <si>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</si>
  <si>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</si>
  <si>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</si>
  <si>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</si>
  <si>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</si>
  <si>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</si>
  <si>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</si>
  <si>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</si>
  <si>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</si>
  <si>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</si>
  <si>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</si>
  <si>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</si>
  <si>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</si>
  <si>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</si>
  <si>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</si>
  <si>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</si>
  <si>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</si>
  <si>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</si>
  <si>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</si>
  <si>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</si>
  <si>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</si>
  <si>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</si>
  <si>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</si>
  <si>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</si>
  <si>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</si>
  <si>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</si>
  <si>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</si>
  <si>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</si>
  <si>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</si>
  <si>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</si>
  <si>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</si>
  <si>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</si>
  <si>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</si>
  <si>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</si>
  <si>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</si>
  <si>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</si>
  <si>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</si>
  <si>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</si>
  <si>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</si>
  <si>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</si>
  <si>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</si>
  <si>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</si>
  <si>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</si>
  <si>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</si>
  <si>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</si>
  <si>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</si>
  <si>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</si>
  <si>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</si>
  <si>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</si>
  <si>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</si>
  <si>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</si>
  <si>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</si>
  <si>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</si>
  <si>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</si>
  <si>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</si>
  <si>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</si>
  <si>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</si>
  <si>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</si>
  <si>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</si>
  <si>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</si>
  <si>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</si>
  <si>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</si>
  <si>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</si>
  <si>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</si>
  <si>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</si>
  <si>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</si>
  <si>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</si>
  <si>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</si>
  <si>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</si>
  <si>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</si>
  <si>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</si>
  <si>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</si>
  <si>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</si>
  <si>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</si>
  <si>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</si>
  <si>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</si>
  <si>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</si>
  <si>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</si>
  <si>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</si>
  <si>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</si>
  <si>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</si>
  <si>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</si>
  <si>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</si>
  <si>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</si>
  <si>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</si>
  <si>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</si>
  <si>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</si>
  <si>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</si>
  <si>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</si>
  <si>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</si>
  <si>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</si>
  <si>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</si>
  <si>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</si>
  <si>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</si>
  <si>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</si>
  <si>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</si>
  <si>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</si>
  <si>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</si>
  <si>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</si>
  <si>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</si>
  <si>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</si>
  <si>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</si>
  <si>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</si>
  <si>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</si>
  <si>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</si>
  <si>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</si>
  <si>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</si>
  <si>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</si>
  <si>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</si>
  <si>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</si>
  <si>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</si>
  <si>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</si>
  <si>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</si>
  <si>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</si>
  <si>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</si>
  <si>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</si>
  <si>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</si>
  <si>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</si>
  <si>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</si>
  <si>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</si>
  <si>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</si>
  <si>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</si>
  <si>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</si>
  <si>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</si>
  <si>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</si>
  <si>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</si>
  <si>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</si>
  <si>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</si>
  <si>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</si>
  <si>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</si>
  <si>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</si>
  <si>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</si>
  <si>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</si>
  <si>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</si>
  <si>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</si>
  <si>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</si>
  <si>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</si>
  <si>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</si>
  <si>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</si>
  <si>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</si>
  <si>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</si>
  <si>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</si>
  <si>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</si>
  <si>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</si>
  <si>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</si>
  <si>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</si>
  <si>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</si>
  <si>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</si>
  <si>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</si>
  <si>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</si>
  <si>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</si>
  <si>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</si>
  <si>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</si>
  <si>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</si>
  <si>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</si>
  <si>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</si>
  <si>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</si>
  <si>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</si>
  <si>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</si>
  <si>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</si>
  <si>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</si>
  <si>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</si>
  <si>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</si>
  <si>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</si>
  <si>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</si>
  <si>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</si>
  <si>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</si>
  <si>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</si>
  <si>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</si>
  <si>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</si>
  <si>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</si>
  <si>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</si>
  <si>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</si>
  <si>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</si>
  <si>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</si>
  <si>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</si>
  <si>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</si>
  <si>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</si>
  <si>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</si>
  <si>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</si>
  <si>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</si>
  <si>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</si>
  <si>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</si>
  <si>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</si>
  <si>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</si>
  <si>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</si>
  <si>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</si>
  <si>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</si>
  <si>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</si>
  <si>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</si>
  <si>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</si>
  <si>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</si>
  <si>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</si>
  <si>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</si>
  <si>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</si>
  <si>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</si>
  <si>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</si>
  <si>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</si>
  <si>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</si>
  <si>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</si>
  <si>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</si>
  <si>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</si>
  <si>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</si>
  <si>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</si>
  <si>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</si>
  <si>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</si>
  <si>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</si>
  <si>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</si>
  <si>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</si>
  <si>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</si>
  <si>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</si>
  <si>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</si>
  <si>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</si>
  <si>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</si>
  <si>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</si>
  <si>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</si>
  <si>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</si>
  <si>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</si>
  <si>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</si>
  <si>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</si>
  <si>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</si>
  <si>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</si>
  <si>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</si>
  <si>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</si>
  <si>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</si>
  <si>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</si>
  <si>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</si>
  <si>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</si>
  <si>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</si>
  <si>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</si>
  <si>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</si>
  <si>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</si>
  <si>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</si>
  <si>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</si>
  <si>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</si>
  <si>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</si>
  <si>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</si>
  <si>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</si>
  <si>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</si>
  <si>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</si>
  <si>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</si>
  <si>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</si>
  <si>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</si>
  <si>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</si>
  <si>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</si>
  <si>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</si>
  <si>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</si>
  <si>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</si>
  <si>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</si>
  <si>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</si>
  <si>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</si>
  <si>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</si>
  <si>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</si>
  <si>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</si>
  <si>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</si>
  <si>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</si>
  <si>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</si>
  <si>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</si>
  <si>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</si>
  <si>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</si>
  <si>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</si>
  <si>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</si>
  <si>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</si>
  <si>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</si>
  <si>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</si>
  <si>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</si>
  <si>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</si>
  <si>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</si>
  <si>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</si>
  <si>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</si>
  <si>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</si>
  <si>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</si>
  <si>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</si>
  <si>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</si>
  <si>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</si>
  <si>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</si>
  <si>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</si>
  <si>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</si>
  <si>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</si>
  <si>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</si>
  <si>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</si>
  <si>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</si>
  <si>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</si>
  <si>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</si>
  <si>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</si>
  <si>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</si>
  <si>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</si>
  <si>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</si>
  <si>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</si>
  <si>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</si>
  <si>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</si>
  <si>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</si>
  <si>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</si>
  <si>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</si>
  <si>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</si>
  <si>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</si>
  <si>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</si>
  <si>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</si>
  <si>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</si>
  <si>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</si>
  <si>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</si>
  <si>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</si>
  <si>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</si>
  <si>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</si>
  <si>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</si>
  <si>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</si>
  <si>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</si>
  <si>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</si>
  <si>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</si>
  <si>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</si>
  <si>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</si>
  <si>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</si>
  <si>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</si>
  <si>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</si>
  <si>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</si>
  <si>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</si>
  <si>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</si>
  <si>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</si>
  <si>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</si>
  <si>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</si>
  <si>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</si>
  <si>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</si>
  <si>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</si>
  <si>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</si>
  <si>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</si>
  <si>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</si>
  <si>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</si>
  <si>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</si>
  <si>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</si>
  <si>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</si>
  <si>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</si>
  <si>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</si>
  <si>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</si>
  <si>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</si>
  <si>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</si>
  <si>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</si>
  <si>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</si>
  <si>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</si>
  <si>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</si>
  <si>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</si>
  <si>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</si>
  <si>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</si>
  <si>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</si>
  <si>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</si>
  <si>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</si>
  <si>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</si>
  <si>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</si>
  <si>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</si>
  <si>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</si>
  <si>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</si>
  <si>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</si>
  <si>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</si>
  <si>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</si>
  <si>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</si>
  <si>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</si>
  <si>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</si>
  <si>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</si>
  <si>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</si>
  <si>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</si>
  <si>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</si>
  <si>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</si>
  <si>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</si>
  <si>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</si>
  <si>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</si>
  <si>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</si>
  <si>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</si>
  <si>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</si>
  <si>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</si>
  <si>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</si>
  <si>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</si>
  <si>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</si>
  <si>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</si>
  <si>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</si>
  <si>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</si>
  <si>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</si>
  <si>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</si>
  <si>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</si>
  <si>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</si>
  <si>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</si>
  <si>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</si>
  <si>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</si>
  <si>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</si>
  <si>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</si>
  <si>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</si>
  <si>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</si>
  <si>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</si>
  <si>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</si>
  <si>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</si>
  <si>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</si>
  <si>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</si>
  <si>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</si>
  <si>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</si>
  <si>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</si>
  <si>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</si>
  <si>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</si>
  <si>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</si>
  <si>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</si>
  <si>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</si>
  <si>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</si>
  <si>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</si>
  <si>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</si>
  <si>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</si>
  <si>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</si>
  <si>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</si>
  <si>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</si>
  <si>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</si>
  <si>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</si>
  <si>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</si>
  <si>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</si>
  <si>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</si>
  <si>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</si>
  <si>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</si>
  <si>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</si>
  <si>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</si>
  <si>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</si>
  <si>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</si>
  <si>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</si>
  <si>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</si>
  <si>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</si>
  <si>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</si>
  <si>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</si>
  <si>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</si>
  <si>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</si>
  <si>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</si>
  <si>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</si>
  <si>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</si>
  <si>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</si>
  <si>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</si>
  <si>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</si>
  <si>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</si>
  <si>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</si>
  <si>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</si>
  <si>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</si>
  <si>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</si>
  <si>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</si>
  <si>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</si>
  <si>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</si>
  <si>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</si>
  <si>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</si>
  <si>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</si>
  <si>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</si>
  <si>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</si>
  <si>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</si>
  <si>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</si>
  <si>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</si>
  <si>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</si>
  <si>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</si>
  <si>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</si>
  <si>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</si>
  <si>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</si>
  <si>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</si>
  <si>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</si>
  <si>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</si>
  <si>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</si>
  <si>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</si>
  <si>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</si>
  <si>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</si>
  <si>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</si>
  <si>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</si>
  <si>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</si>
  <si>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</si>
  <si>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</si>
  <si>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</si>
  <si>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</si>
  <si>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</si>
  <si>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</si>
  <si>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</si>
  <si>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</si>
  <si>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</si>
  <si>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</si>
  <si>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</si>
  <si>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</si>
  <si>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</si>
  <si>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</si>
  <si>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</si>
  <si>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</si>
  <si>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</si>
  <si>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</si>
  <si>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</si>
  <si>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</si>
  <si>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</si>
  <si>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</si>
  <si>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</si>
  <si>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</si>
  <si>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</si>
  <si>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</si>
  <si>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</si>
  <si>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</si>
  <si>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</si>
  <si>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</si>
  <si>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</si>
  <si>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</si>
  <si>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</si>
  <si>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</si>
  <si>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</si>
  <si>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</si>
  <si>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</si>
  <si>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</si>
  <si>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</si>
  <si>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</si>
  <si>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</si>
  <si>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</si>
  <si>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</si>
  <si>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</si>
  <si>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</si>
  <si>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</si>
  <si>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</si>
  <si>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</si>
  <si>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</si>
  <si>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</si>
  <si>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</si>
  <si>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</si>
  <si>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</si>
  <si>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</si>
  <si>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</si>
  <si>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</si>
  <si>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</si>
  <si>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</si>
  <si>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</si>
  <si>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</si>
  <si>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</si>
  <si>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</si>
  <si>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</si>
  <si>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</si>
  <si>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</si>
  <si>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</si>
  <si>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</si>
  <si>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</si>
  <si>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</si>
  <si>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</si>
  <si>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</si>
  <si>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</si>
  <si>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</si>
  <si>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</si>
  <si>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</si>
  <si>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</si>
  <si>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</si>
  <si>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</si>
  <si>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</si>
  <si>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</si>
  <si>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</si>
  <si>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</si>
  <si>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</si>
  <si>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</si>
  <si>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</si>
  <si>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</si>
  <si>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</si>
  <si>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</si>
  <si>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</si>
  <si>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</si>
  <si>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</si>
  <si>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</si>
  <si>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</si>
  <si>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</si>
  <si>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</si>
  <si>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</si>
  <si>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</si>
  <si>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</si>
  <si>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</si>
  <si>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</si>
  <si>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</si>
  <si>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</si>
  <si>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</si>
  <si>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</si>
  <si>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</si>
  <si>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</si>
  <si>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</si>
  <si>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</si>
  <si>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</si>
  <si>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</si>
  <si>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</si>
  <si>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</si>
  <si>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</si>
  <si>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</si>
  <si>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</si>
  <si>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</si>
  <si>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</si>
  <si>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</si>
  <si>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</si>
  <si>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</si>
  <si>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</si>
  <si>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</si>
  <si>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</si>
  <si>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</si>
  <si>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</si>
  <si>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</si>
  <si>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</si>
  <si>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</si>
  <si>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</si>
  <si>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</si>
  <si>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</si>
  <si>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</si>
  <si>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</si>
  <si>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</si>
  <si>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</si>
  <si>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</si>
  <si>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</si>
  <si>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</si>
  <si>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</si>
  <si>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</si>
  <si>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</si>
  <si>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</si>
  <si>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</si>
  <si>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</si>
  <si>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</si>
  <si>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</si>
  <si>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</si>
  <si>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</si>
  <si>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</si>
  <si>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</si>
  <si>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</si>
  <si>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</si>
  <si>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</si>
  <si>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</si>
  <si>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</si>
  <si>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</si>
  <si>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</si>
  <si>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</si>
  <si>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</si>
  <si>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</si>
  <si>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</si>
  <si>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</si>
  <si>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</si>
  <si>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</si>
  <si>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</si>
  <si>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</si>
  <si>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</si>
  <si>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</si>
  <si>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</si>
  <si>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</si>
  <si>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</si>
  <si>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</si>
  <si>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</si>
  <si>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</si>
  <si>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</si>
  <si>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</si>
  <si>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</si>
  <si>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</si>
  <si>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</si>
  <si>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</si>
  <si>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</si>
  <si>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</si>
  <si>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</si>
  <si>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</si>
  <si>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</si>
  <si>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</si>
  <si>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</si>
  <si>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</si>
  <si>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</si>
  <si>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</si>
  <si>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</si>
  <si>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</si>
  <si>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</si>
  <si>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</si>
  <si>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</si>
  <si>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</si>
  <si>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</si>
  <si>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</si>
  <si>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</si>
  <si>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</si>
  <si>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</si>
  <si>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</si>
  <si>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</si>
  <si>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</si>
  <si>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</si>
  <si>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</si>
  <si>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</si>
  <si>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</si>
  <si>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</si>
  <si>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</si>
  <si>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</si>
  <si>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</si>
  <si>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</si>
  <si>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</si>
  <si>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</si>
  <si>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</si>
  <si>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</si>
  <si>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</si>
  <si>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</si>
  <si>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</si>
  <si>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</si>
  <si>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</si>
  <si>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</si>
  <si>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</si>
  <si>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</si>
  <si>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</si>
  <si>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</si>
  <si>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</si>
  <si>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</si>
  <si>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</si>
  <si>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</si>
  <si>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</si>
  <si>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</si>
  <si>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</si>
  <si>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</si>
  <si>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</si>
  <si>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</si>
  <si>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</si>
  <si>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</si>
  <si>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</si>
  <si>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</si>
  <si>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</si>
  <si>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</si>
  <si>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</si>
  <si>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</si>
  <si>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</si>
  <si>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</si>
  <si>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</si>
  <si>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</si>
  <si>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</si>
  <si>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</si>
  <si>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</si>
  <si>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</si>
  <si>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</si>
  <si>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</si>
  <si>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</si>
  <si>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</si>
  <si>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</si>
  <si>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</si>
  <si>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</si>
  <si>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</si>
  <si>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</si>
  <si>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</si>
  <si>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</si>
  <si>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</si>
  <si>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</si>
  <si>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</si>
  <si>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</si>
  <si>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</si>
  <si>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</si>
  <si>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</si>
  <si>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</si>
  <si>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</si>
  <si>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</si>
  <si>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</si>
  <si>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</si>
  <si>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</si>
  <si>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</si>
  <si>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</si>
  <si>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</si>
  <si>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</si>
  <si>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</si>
  <si>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</si>
  <si>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</si>
  <si>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</si>
  <si>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</si>
  <si>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</si>
  <si>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</si>
  <si>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</si>
  <si>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</si>
  <si>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</si>
  <si>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</si>
  <si>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</si>
  <si>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</si>
  <si>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</si>
  <si>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</si>
  <si>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</si>
  <si>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</si>
  <si>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</si>
  <si>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</si>
  <si>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</si>
  <si>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</si>
  <si>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</si>
  <si>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</si>
  <si>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</si>
  <si>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</si>
  <si>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</si>
  <si>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</si>
  <si>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</si>
  <si>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</si>
  <si>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</si>
  <si>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</si>
  <si>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</si>
  <si>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</si>
  <si>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</si>
  <si>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</si>
  <si>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</si>
  <si>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</si>
  <si>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</si>
  <si>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</si>
  <si>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</si>
  <si>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</si>
  <si>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</si>
  <si>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</si>
  <si>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</si>
  <si>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</si>
  <si>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</si>
  <si>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</si>
  <si>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</si>
  <si>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</si>
  <si>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</si>
  <si>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</si>
  <si>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</si>
  <si>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</si>
  <si>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</si>
  <si>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</si>
  <si>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</si>
  <si>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</si>
  <si>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</si>
  <si>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</si>
  <si>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</si>
  <si>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</si>
  <si>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</si>
  <si>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</si>
  <si>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</si>
  <si>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</si>
  <si>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</si>
  <si>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</si>
  <si>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</si>
  <si>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</si>
  <si>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</si>
  <si>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</si>
  <si>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</si>
  <si>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</si>
  <si>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</si>
  <si>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</si>
  <si>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</si>
  <si>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</si>
  <si>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</si>
  <si>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</si>
  <si>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</si>
  <si>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</si>
  <si>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</si>
  <si>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</si>
  <si>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</si>
  <si>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</si>
  <si>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</si>
  <si>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</si>
  <si>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</si>
  <si>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</si>
  <si>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</si>
  <si>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</si>
  <si>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</si>
  <si>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</si>
  <si>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</si>
  <si>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</si>
  <si>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</si>
  <si>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</si>
  <si>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</si>
  <si>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</si>
  <si>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</si>
  <si>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</si>
  <si>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</si>
  <si>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</si>
  <si>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</si>
  <si>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</si>
  <si>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</si>
  <si>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</si>
  <si>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</si>
  <si>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</si>
  <si>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</si>
  <si>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</si>
  <si>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</si>
  <si>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</si>
  <si>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</si>
  <si>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</si>
  <si>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</si>
  <si>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</si>
  <si>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</si>
  <si>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</si>
  <si>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</si>
  <si>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</si>
  <si>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</si>
  <si>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</si>
  <si>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</si>
  <si>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</si>
  <si>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</si>
  <si>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</si>
  <si>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</si>
  <si>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</si>
  <si>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</si>
  <si>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</si>
  <si>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</si>
  <si>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</si>
  <si>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</si>
  <si>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</si>
  <si>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</si>
  <si>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</si>
  <si>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</si>
  <si>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</si>
  <si>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</si>
  <si>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</si>
  <si>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</si>
  <si>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</si>
  <si>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</si>
  <si>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</si>
  <si>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</si>
  <si>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</si>
  <si>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</si>
  <si>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</si>
  <si>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</si>
  <si>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</si>
  <si>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</si>
  <si>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</si>
  <si>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</si>
  <si>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</si>
  <si>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</si>
  <si>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</si>
  <si>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</si>
  <si>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</si>
  <si>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</si>
  <si>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</si>
  <si>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</si>
  <si>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</si>
  <si>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</si>
  <si>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</si>
  <si>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</si>
  <si>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</si>
  <si>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</si>
  <si>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</si>
  <si>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</si>
  <si>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</si>
  <si>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</si>
  <si>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</si>
  <si>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</si>
  <si>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</si>
  <si>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</si>
  <si>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</si>
  <si>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</si>
  <si>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</si>
  <si>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</si>
  <si>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</si>
  <si>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</si>
  <si>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</si>
  <si>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</si>
  <si>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</si>
  <si>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</si>
  <si>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</si>
  <si>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</si>
  <si>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</si>
  <si>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</si>
  <si>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</si>
  <si>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</si>
  <si>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</si>
  <si>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</si>
  <si>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</si>
  <si>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</si>
  <si>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</si>
  <si>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</si>
  <si>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</si>
  <si>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</si>
  <si>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</si>
  <si>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</si>
  <si>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</si>
  <si>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</si>
  <si>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</si>
  <si>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</si>
  <si>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</si>
  <si>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</si>
  <si>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</si>
  <si>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</si>
  <si>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</si>
  <si>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</si>
  <si>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</si>
  <si>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</si>
  <si>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</si>
  <si>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</si>
  <si>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</si>
  <si>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</si>
  <si>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</si>
  <si>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</si>
  <si>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</si>
  <si>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</si>
  <si>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</si>
  <si>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</si>
  <si>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</si>
  <si>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</si>
  <si>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</si>
  <si>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</si>
  <si>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</si>
  <si>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</si>
  <si>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</si>
  <si>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</si>
  <si>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</si>
  <si>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</si>
  <si>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</si>
  <si>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</si>
  <si>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</si>
  <si>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</si>
  <si>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</si>
  <si>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</si>
  <si>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</si>
  <si>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</si>
  <si>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</si>
  <si>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</si>
  <si>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</si>
  <si>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</si>
  <si>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</si>
  <si>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</si>
  <si>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</si>
  <si>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</si>
  <si>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</si>
  <si>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</si>
  <si>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</si>
  <si>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</si>
  <si>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</si>
  <si>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</si>
  <si>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</si>
  <si>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</si>
  <si>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</si>
  <si>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</si>
  <si>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</si>
  <si>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</si>
  <si>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</si>
  <si>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</si>
  <si>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</si>
  <si>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</si>
  <si>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</si>
  <si>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</si>
  <si>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</si>
  <si>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</si>
  <si>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</si>
  <si>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</si>
  <si>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</si>
  <si>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</si>
  <si>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</si>
  <si>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</si>
  <si>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</si>
  <si>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</si>
  <si>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</si>
  <si>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</si>
  <si>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</si>
  <si>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</si>
  <si>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</si>
  <si>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</si>
  <si>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</si>
  <si>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</si>
  <si>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</si>
  <si>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</si>
  <si>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</si>
  <si>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</si>
  <si>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</si>
  <si>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</si>
  <si>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</si>
  <si>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</si>
  <si>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</si>
  <si>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</si>
  <si>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</si>
  <si>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</si>
  <si>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</si>
  <si>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</si>
  <si>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</si>
  <si>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</si>
  <si>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</si>
  <si>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</si>
  <si>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</si>
  <si>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</si>
  <si>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</si>
  <si>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</si>
  <si>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</si>
  <si>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</si>
  <si>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</si>
  <si>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</si>
  <si>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</si>
  <si>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</si>
  <si>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</si>
  <si>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</si>
  <si>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</si>
  <si>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</si>
  <si>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</si>
  <si>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</si>
  <si>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</si>
  <si>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</si>
  <si>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</si>
  <si>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</si>
  <si>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</si>
  <si>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</si>
  <si>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</si>
  <si>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</si>
  <si>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</si>
  <si>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</si>
  <si>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</si>
  <si>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</si>
  <si>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</si>
  <si>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</si>
  <si>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</si>
  <si>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</si>
  <si>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</si>
  <si>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</si>
  <si>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</si>
  <si>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</si>
  <si>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</si>
  <si>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</si>
  <si>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</si>
  <si>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</si>
  <si>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</si>
  <si>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</si>
  <si>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</si>
  <si>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</si>
  <si>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</si>
  <si>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</si>
  <si>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</si>
  <si>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</si>
  <si>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</si>
  <si>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</si>
  <si>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</si>
  <si>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</si>
  <si>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</si>
  <si>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</si>
  <si>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</si>
  <si>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</si>
  <si>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</si>
  <si>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</si>
  <si>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</si>
  <si>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</si>
  <si>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</si>
  <si>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</si>
  <si>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</si>
  <si>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</si>
  <si>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</si>
  <si>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</si>
  <si>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</si>
  <si>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</si>
  <si>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</si>
  <si>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</si>
  <si>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</si>
  <si>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</si>
  <si>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</si>
  <si>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</si>
  <si>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</si>
  <si>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</si>
  <si>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</si>
  <si>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</si>
  <si>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</si>
  <si>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</si>
  <si>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</si>
  <si>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</si>
  <si>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</si>
  <si>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</si>
  <si>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</si>
  <si>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</si>
  <si>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</si>
  <si>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</si>
  <si>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</si>
  <si>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</si>
  <si>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</si>
  <si>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</si>
  <si>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</si>
  <si>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</si>
  <si>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</si>
  <si>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</si>
  <si>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</si>
  <si>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</si>
  <si>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</si>
  <si>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</si>
  <si>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</si>
  <si>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</si>
  <si>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</si>
  <si>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</si>
  <si>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</si>
  <si>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</si>
  <si>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</si>
  <si>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</si>
  <si>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</si>
  <si>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</si>
  <si>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</si>
  <si>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</si>
  <si>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</si>
  <si>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</si>
  <si>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</si>
  <si>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</si>
  <si>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</si>
  <si>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</si>
  <si>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</si>
  <si>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</si>
  <si>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</si>
  <si>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</si>
  <si>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</si>
  <si>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</si>
  <si>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</si>
  <si>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</si>
  <si>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</si>
  <si>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</si>
  <si>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</si>
  <si>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</si>
  <si>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</si>
  <si>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</si>
  <si>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</si>
  <si>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</si>
  <si>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</si>
  <si>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</si>
  <si>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</si>
  <si>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</si>
  <si>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</si>
  <si>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</si>
  <si>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</si>
  <si>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</si>
  <si>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</si>
  <si>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</si>
  <si>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</si>
  <si>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</si>
  <si>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</si>
  <si>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</si>
  <si>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</si>
  <si>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</si>
  <si>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</si>
  <si>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</si>
  <si>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</si>
  <si>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</si>
  <si>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</si>
  <si>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</si>
  <si>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</si>
  <si>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</si>
  <si>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</si>
  <si>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</si>
  <si>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</si>
  <si>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</si>
  <si>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</si>
  <si>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</si>
  <si>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</si>
  <si>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</si>
  <si>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</si>
  <si>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</si>
  <si>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</si>
  <si>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</si>
  <si>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</si>
  <si>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</si>
  <si>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</si>
  <si>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</si>
  <si>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</si>
  <si>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</si>
  <si>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</si>
  <si>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</si>
  <si>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</si>
  <si>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</si>
  <si>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</si>
  <si>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</si>
  <si>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</si>
  <si>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</si>
  <si>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</si>
  <si>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</si>
  <si>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</si>
  <si>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</si>
  <si>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</si>
  <si>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</si>
  <si>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</si>
  <si>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</si>
  <si>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</si>
  <si>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</si>
  <si>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</si>
  <si>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</si>
  <si>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</si>
  <si>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</si>
  <si>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</si>
  <si>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</si>
  <si>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</si>
  <si>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</si>
  <si>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</si>
  <si>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</si>
  <si>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</si>
  <si>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</si>
  <si>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</si>
  <si>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</si>
  <si>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</si>
  <si>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</si>
  <si>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</si>
  <si>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</si>
  <si>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</si>
  <si>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</si>
  <si>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</si>
  <si>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</si>
  <si>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</si>
  <si>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</si>
  <si>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</si>
  <si>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</si>
  <si>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</si>
  <si>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</si>
  <si>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</si>
  <si>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</si>
  <si>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</si>
  <si>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</si>
  <si>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</si>
  <si>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</si>
  <si>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</si>
  <si>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</si>
  <si>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</si>
  <si>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</si>
  <si>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</si>
  <si>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</si>
  <si>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</si>
  <si>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</si>
  <si>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</si>
  <si>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</si>
  <si>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</si>
  <si>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</si>
  <si>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</si>
  <si>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</si>
  <si>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</si>
  <si>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</si>
  <si>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</si>
  <si>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</si>
  <si>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</si>
  <si>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</si>
  <si>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</si>
  <si>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</si>
  <si>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</si>
  <si>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</si>
  <si>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</si>
  <si>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</si>
  <si>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</si>
  <si>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</si>
  <si>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</si>
  <si>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</si>
  <si>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</si>
  <si>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</si>
  <si>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</si>
  <si>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</si>
  <si>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</si>
  <si>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</si>
  <si>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</si>
  <si>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</si>
  <si>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</si>
  <si>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</si>
  <si>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</si>
  <si>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</si>
  <si>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</si>
  <si>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</si>
  <si>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</si>
  <si>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</si>
  <si>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</si>
  <si>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</si>
  <si>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</si>
  <si>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</si>
  <si>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</si>
  <si>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</si>
  <si>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</si>
  <si>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</si>
  <si>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</si>
  <si>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</si>
  <si>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</si>
  <si>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</si>
  <si>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</si>
  <si>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</si>
  <si>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</si>
  <si>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</si>
  <si>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</si>
  <si>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</si>
  <si>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</si>
  <si>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</si>
  <si>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</si>
  <si>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</si>
  <si>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</si>
  <si>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</si>
  <si>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</si>
  <si>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</si>
  <si>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</si>
  <si>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</si>
  <si>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</si>
  <si>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</si>
  <si>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</si>
  <si>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</si>
  <si>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</si>
  <si>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</si>
  <si>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</si>
  <si>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</si>
  <si>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</si>
  <si>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</si>
  <si>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</si>
  <si>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</si>
  <si>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</si>
  <si>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</si>
  <si>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</si>
  <si>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</si>
  <si>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</si>
  <si>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</si>
  <si>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</si>
  <si>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</si>
  <si>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</si>
  <si>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</si>
  <si>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</si>
  <si>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</si>
  <si>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</si>
  <si>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</si>
  <si>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</si>
  <si>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</si>
  <si>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</si>
  <si>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</si>
  <si>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</si>
  <si>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</si>
  <si>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</si>
  <si>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</si>
  <si>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</si>
  <si>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</si>
  <si>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</si>
  <si>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</si>
  <si>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</si>
  <si>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</si>
  <si>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</si>
  <si>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</si>
  <si>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</si>
  <si>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</si>
  <si>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</si>
  <si>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</si>
  <si>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</si>
  <si>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</si>
  <si>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</si>
  <si>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</si>
  <si>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</si>
  <si>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</si>
  <si>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</si>
  <si>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</si>
  <si>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</si>
  <si>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</si>
  <si>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</si>
  <si>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</si>
  <si>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</si>
  <si>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</si>
  <si>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</si>
  <si>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</si>
  <si>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</si>
  <si>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</si>
  <si>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</si>
  <si>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</si>
  <si>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</si>
  <si>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</si>
  <si>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</si>
  <si>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</si>
  <si>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</si>
  <si>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</si>
  <si>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</si>
  <si>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</si>
  <si>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</si>
  <si>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</si>
  <si>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</si>
  <si>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</si>
  <si>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</si>
  <si>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</si>
  <si>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</si>
  <si>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</si>
  <si>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</si>
  <si>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</si>
  <si>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</si>
  <si>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</si>
  <si>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</si>
  <si>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</si>
  <si>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</si>
  <si>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</si>
  <si>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</si>
  <si>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</si>
  <si>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</si>
  <si>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</si>
  <si>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</si>
  <si>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</si>
  <si>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</si>
  <si>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</si>
  <si>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</si>
  <si>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</si>
  <si>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</si>
  <si>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</si>
  <si>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</si>
  <si>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</si>
  <si>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</si>
  <si>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</si>
  <si>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</si>
  <si>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</si>
  <si>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</si>
  <si>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</si>
  <si>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</si>
  <si>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</si>
  <si>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</si>
  <si>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</si>
  <si>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</si>
  <si>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</si>
  <si>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</si>
  <si>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</si>
  <si>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</si>
  <si>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</si>
  <si>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</si>
  <si>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</si>
  <si>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</si>
  <si>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</si>
  <si>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</si>
  <si>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</si>
  <si>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</si>
  <si>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</si>
  <si>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</si>
  <si>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</si>
  <si>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</si>
  <si>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</si>
  <si>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</si>
  <si>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</si>
  <si>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</si>
  <si>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</si>
  <si>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</si>
  <si>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</si>
  <si>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</si>
  <si>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</si>
  <si>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</si>
  <si>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</si>
  <si>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</si>
  <si>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</si>
  <si>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</si>
  <si>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</si>
  <si>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</si>
  <si>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</si>
  <si>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</si>
  <si>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</si>
  <si>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</si>
  <si>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</si>
  <si>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</si>
  <si>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</si>
  <si>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</si>
  <si>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</si>
  <si>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</si>
  <si>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</si>
  <si>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</si>
  <si>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</si>
  <si>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</si>
  <si>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</si>
  <si>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</si>
  <si>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</si>
  <si>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</si>
  <si>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</si>
  <si>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</si>
  <si>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</si>
  <si>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</si>
  <si>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</si>
  <si>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</si>
  <si>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</si>
  <si>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</si>
  <si>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</si>
  <si>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</si>
  <si>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</si>
  <si>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</si>
  <si>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</si>
  <si>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</si>
  <si>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</si>
  <si>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</si>
  <si>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</si>
  <si>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</si>
  <si>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</si>
  <si>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</si>
  <si>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</si>
  <si>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</si>
  <si>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</si>
  <si>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</si>
  <si>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</si>
  <si>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</si>
  <si>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</si>
  <si>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</si>
  <si>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</si>
  <si>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</si>
  <si>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</si>
  <si>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</si>
  <si>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</si>
  <si>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</si>
  <si>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</si>
  <si>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</si>
  <si>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</si>
  <si>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</si>
  <si>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</si>
  <si>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</si>
  <si>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</si>
  <si>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</si>
  <si>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</si>
  <si>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</si>
  <si>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</si>
  <si>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</si>
  <si>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</si>
  <si>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</si>
  <si>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</si>
  <si>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</si>
  <si>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</si>
  <si>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</si>
  <si>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</si>
  <si>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</si>
  <si>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</si>
  <si>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</si>
  <si>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</si>
  <si>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</si>
  <si>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</si>
  <si>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</si>
  <si>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</si>
  <si>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</si>
  <si>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</si>
  <si>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</si>
  <si>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</si>
  <si>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</si>
  <si>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</si>
  <si>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</si>
  <si>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</si>
  <si>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</si>
  <si>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</si>
  <si>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</si>
  <si>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</si>
  <si>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</si>
  <si>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</si>
  <si>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</si>
  <si>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</si>
  <si>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</si>
  <si>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</si>
  <si>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</si>
  <si>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</si>
  <si>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</si>
  <si>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</si>
  <si>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</si>
  <si>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</si>
  <si>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</si>
  <si>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</si>
  <si>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</si>
  <si>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</si>
  <si>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</si>
  <si>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</si>
  <si>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</si>
  <si>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</si>
  <si>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</si>
  <si>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</si>
  <si>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</si>
  <si>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</si>
  <si>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</si>
  <si>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</si>
  <si>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</si>
  <si>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</si>
  <si>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</si>
  <si>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</si>
  <si>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</si>
  <si>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</si>
  <si>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</si>
  <si>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</si>
  <si>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</si>
  <si>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</si>
  <si>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</si>
  <si>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</si>
  <si>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</si>
  <si>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</si>
  <si>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</si>
  <si>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</si>
  <si>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</si>
  <si>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</si>
  <si>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</si>
  <si>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</si>
  <si>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</si>
  <si>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</si>
  <si>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</si>
  <si>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</si>
  <si>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</si>
  <si>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</si>
  <si>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</si>
  <si>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</si>
  <si>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</si>
  <si>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</si>
  <si>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</si>
  <si>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</si>
  <si>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</si>
  <si>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</si>
  <si>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</si>
  <si>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</si>
  <si>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</si>
  <si>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</si>
  <si>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</si>
  <si>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</si>
  <si>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</si>
  <si>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</si>
  <si>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</si>
  <si>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</si>
  <si>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</si>
  <si>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</si>
  <si>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</si>
  <si>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</si>
  <si>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</si>
  <si>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</si>
  <si>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</si>
  <si>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</si>
  <si>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</si>
  <si>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</si>
  <si>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</si>
  <si>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</si>
  <si>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</si>
  <si>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</si>
  <si>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</si>
  <si>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</si>
  <si>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</si>
  <si>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</si>
  <si>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</si>
  <si>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</si>
  <si>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</si>
  <si>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</si>
  <si>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</si>
  <si>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</si>
  <si>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</si>
  <si>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</si>
  <si>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</si>
  <si>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</si>
  <si>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</si>
  <si>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</si>
  <si>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</si>
  <si>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</si>
  <si>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</si>
  <si>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</si>
  <si>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</si>
  <si>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</si>
  <si>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</si>
  <si>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</si>
  <si>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</si>
  <si>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</si>
  <si>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</si>
  <si>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</si>
  <si>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</si>
  <si>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</si>
  <si>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</si>
  <si>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</si>
  <si>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</si>
  <si>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</si>
  <si>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</si>
  <si>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</si>
  <si>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</si>
  <si>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</si>
  <si>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</si>
  <si>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</si>
  <si>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</si>
  <si>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</si>
  <si>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</si>
  <si>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</si>
  <si>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</si>
  <si>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</si>
  <si>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</si>
  <si>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</si>
  <si>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</si>
  <si>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</si>
  <si>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</si>
  <si>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</si>
  <si>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</si>
  <si>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</si>
  <si>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</si>
  <si>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</si>
  <si>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</si>
  <si>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</si>
  <si>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</si>
  <si>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</si>
  <si>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</si>
  <si>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</si>
  <si>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</si>
  <si>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</si>
  <si>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</si>
  <si>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</si>
  <si>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</si>
  <si>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</si>
  <si>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</si>
  <si>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</si>
  <si>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</si>
  <si>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</si>
  <si>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</si>
  <si>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</si>
  <si>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</si>
  <si>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</si>
  <si>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</si>
  <si>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</si>
  <si>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</si>
  <si>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</si>
  <si>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</si>
  <si>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</si>
  <si>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</si>
  <si>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</si>
  <si>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</si>
  <si>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</si>
  <si>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</si>
  <si>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</si>
  <si>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</si>
  <si>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</si>
  <si>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</si>
  <si>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</si>
  <si>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</si>
  <si>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</si>
  <si>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</si>
  <si>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</si>
  <si>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</si>
  <si>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</si>
  <si>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</si>
  <si>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</si>
  <si>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</si>
  <si>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</si>
  <si>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</si>
  <si>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</si>
  <si>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</si>
  <si>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</si>
  <si>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</si>
  <si>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</si>
  <si>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</si>
  <si>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</si>
  <si>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</si>
  <si>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</si>
  <si>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</si>
  <si>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</si>
  <si>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</si>
  <si>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</si>
  <si>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</si>
  <si>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</si>
  <si>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</si>
  <si>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</si>
  <si>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</si>
  <si>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</si>
  <si>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</si>
  <si>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</si>
  <si>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</si>
  <si>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</si>
  <si>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</si>
  <si>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</si>
  <si>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</si>
  <si>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</si>
  <si>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</si>
  <si>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</si>
  <si>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</si>
  <si>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</si>
  <si>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</si>
  <si>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</si>
  <si>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</si>
  <si>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</si>
  <si>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</si>
  <si>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</si>
  <si>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</si>
  <si>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</si>
  <si>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</si>
  <si>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</si>
  <si>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</si>
  <si>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</si>
  <si>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</si>
  <si>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</si>
  <si>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</si>
  <si>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</si>
  <si>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</si>
  <si>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</si>
  <si>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</si>
  <si>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</si>
  <si>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</si>
  <si>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</si>
  <si>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</si>
  <si>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</si>
  <si>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</si>
  <si>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</si>
  <si>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</si>
  <si>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</si>
  <si>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</si>
  <si>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</si>
  <si>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</si>
  <si>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</si>
  <si>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</si>
  <si>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</si>
  <si>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</si>
  <si>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</si>
  <si>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</si>
  <si>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</si>
  <si>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</si>
  <si>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</si>
  <si>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</si>
  <si>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</si>
  <si>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</si>
  <si>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</si>
  <si>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</si>
  <si>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</si>
  <si>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</si>
  <si>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</si>
  <si>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</si>
  <si>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</si>
  <si>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</si>
  <si>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</si>
  <si>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</si>
  <si>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</si>
  <si>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</si>
  <si>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</si>
  <si>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</si>
  <si>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</si>
  <si>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</si>
  <si>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</si>
  <si>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</si>
  <si>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</si>
  <si>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</si>
  <si>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</si>
  <si>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</si>
  <si>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</si>
  <si>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</si>
  <si>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</si>
  <si>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</si>
  <si>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</si>
  <si>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</si>
  <si>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</si>
  <si>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</si>
  <si>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</si>
  <si>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</si>
  <si>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</si>
  <si>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</si>
  <si>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</si>
  <si>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</si>
  <si>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</si>
  <si>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</si>
  <si>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</si>
  <si>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</si>
  <si>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</si>
  <si>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</si>
  <si>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</si>
  <si>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</si>
  <si>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</si>
  <si>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</si>
  <si>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</si>
  <si>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</si>
  <si>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</si>
  <si>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</si>
  <si>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</si>
  <si>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</si>
  <si>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</si>
  <si>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</si>
  <si>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</si>
  <si>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</si>
  <si>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</si>
  <si>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</si>
  <si>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</si>
  <si>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</si>
  <si>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</si>
  <si>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</si>
  <si>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</si>
  <si>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</si>
  <si>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</si>
  <si>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</si>
  <si>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</si>
  <si>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</si>
  <si>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</si>
  <si>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</si>
  <si>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</si>
  <si>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</si>
  <si>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</si>
  <si>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</si>
  <si>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</si>
  <si>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</si>
  <si>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</si>
  <si>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</si>
  <si>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</si>
  <si>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</si>
  <si>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</si>
  <si>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</si>
  <si>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</si>
  <si>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</si>
  <si>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</si>
  <si>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</si>
  <si>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</si>
  <si>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</si>
  <si>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</si>
  <si>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</si>
  <si>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</si>
  <si>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</si>
  <si>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</si>
  <si>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</si>
  <si>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</si>
  <si>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</si>
  <si>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</si>
  <si>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</si>
  <si>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</si>
  <si>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</si>
  <si>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</si>
  <si>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</si>
  <si>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</si>
  <si>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</si>
  <si>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</si>
  <si>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</si>
  <si>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</si>
  <si>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</si>
  <si>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</si>
  <si>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</si>
  <si>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</si>
  <si>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</si>
  <si>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</si>
  <si>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</si>
  <si>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</si>
  <si>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</si>
  <si>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</si>
  <si>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</si>
  <si>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</si>
  <si>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</si>
  <si>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</si>
  <si>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</si>
  <si>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</si>
  <si>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</si>
  <si>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</si>
  <si>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</si>
  <si>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</si>
  <si>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</si>
  <si>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</si>
  <si>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</si>
  <si>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</si>
  <si>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</si>
  <si>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</si>
  <si>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</si>
  <si>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</si>
  <si>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</si>
  <si>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</si>
  <si>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</si>
  <si>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</si>
  <si>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</si>
  <si>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</si>
  <si>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</si>
  <si>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</si>
  <si>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</si>
  <si>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</si>
  <si>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</si>
  <si>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</si>
  <si>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</si>
  <si>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</si>
  <si>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</si>
  <si>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</si>
  <si>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</si>
  <si>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</si>
  <si>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</si>
  <si>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</si>
  <si>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</si>
  <si>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</si>
  <si>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</si>
  <si>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</si>
  <si>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</si>
  <si>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</si>
  <si>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</si>
  <si>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</si>
  <si>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</si>
  <si>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</si>
  <si>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</si>
  <si>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</si>
  <si>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</si>
  <si>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</si>
  <si>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</si>
  <si>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</si>
  <si>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</si>
  <si>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</si>
  <si>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</si>
  <si>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</si>
  <si>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</si>
  <si>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</si>
  <si>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</si>
  <si>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</si>
  <si>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</si>
  <si>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</si>
  <si>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</si>
  <si>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</si>
  <si>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</si>
  <si>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</si>
  <si>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</si>
  <si>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</si>
  <si>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</si>
  <si>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</si>
  <si>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</si>
  <si>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</si>
  <si>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</si>
  <si>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</si>
  <si>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</si>
  <si>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</si>
  <si>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</si>
  <si>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</si>
  <si>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</si>
  <si>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</si>
  <si>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</si>
  <si>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</si>
  <si>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</si>
  <si>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</si>
  <si>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</si>
  <si>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</si>
  <si>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</si>
  <si>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</si>
  <si>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</si>
  <si>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</si>
  <si>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</si>
  <si>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</si>
  <si>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</si>
  <si>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</si>
  <si>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</si>
  <si>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</si>
  <si>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</si>
  <si>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</si>
  <si>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</si>
  <si>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</si>
  <si>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</si>
  <si>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</si>
  <si>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</si>
  <si>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</si>
  <si>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</si>
  <si>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</si>
  <si>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</si>
  <si>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</si>
  <si>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</si>
  <si>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</si>
  <si>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</si>
  <si>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</si>
  <si>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</si>
  <si>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</si>
  <si>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</si>
  <si>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</si>
  <si>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</si>
  <si>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</si>
  <si>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</si>
  <si>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</si>
  <si>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</si>
  <si>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</si>
  <si>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</si>
  <si>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</si>
  <si>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</si>
  <si>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</si>
  <si>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</si>
  <si>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</si>
  <si>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</si>
  <si>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</si>
  <si>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</si>
  <si>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</si>
  <si>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</si>
  <si>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</si>
  <si>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</si>
  <si>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</si>
  <si>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</si>
  <si>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</si>
  <si>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</si>
  <si>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</si>
  <si>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</si>
  <si>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</si>
  <si>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</si>
  <si>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</si>
  <si>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</si>
  <si>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</si>
  <si>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</si>
  <si>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</si>
  <si>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</si>
  <si>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</si>
  <si>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</si>
  <si>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</si>
  <si>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</si>
  <si>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</si>
  <si>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</si>
  <si>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</si>
  <si>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</si>
  <si>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</si>
  <si>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</si>
  <si>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</si>
  <si>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</si>
  <si>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</si>
  <si>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</si>
  <si>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</si>
  <si>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</si>
  <si>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</si>
  <si>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</si>
  <si>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</si>
  <si>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</si>
  <si>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</si>
  <si>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</si>
  <si>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</si>
  <si>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</si>
  <si>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</si>
  <si>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</si>
  <si>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</si>
  <si>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</si>
  <si>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</si>
  <si>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</si>
  <si>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</si>
  <si>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</si>
  <si>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</si>
  <si>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</si>
  <si>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</si>
  <si>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</si>
  <si>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</si>
  <si>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</si>
  <si>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</si>
  <si>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</si>
  <si>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</si>
  <si>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</si>
  <si>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</si>
  <si>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</si>
  <si>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</si>
  <si>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</si>
  <si>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</si>
  <si>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</si>
  <si>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</si>
  <si>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</si>
  <si>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</si>
  <si>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</si>
  <si>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</si>
  <si>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</si>
  <si>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</si>
  <si>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</si>
  <si>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</si>
  <si>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</si>
  <si>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</si>
  <si>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</si>
  <si>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</si>
  <si>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</si>
  <si>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</si>
  <si>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</si>
  <si>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</si>
  <si>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</si>
  <si>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</si>
  <si>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</si>
  <si>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</si>
  <si>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</si>
  <si>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</si>
  <si>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</si>
  <si>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</si>
  <si>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</si>
  <si>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</si>
  <si>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</si>
  <si>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</si>
  <si>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</si>
  <si>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</si>
  <si>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</si>
  <si>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</si>
  <si>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</si>
  <si>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</si>
  <si>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</si>
  <si>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</si>
  <si>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</si>
  <si>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</si>
  <si>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</si>
  <si>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</si>
  <si>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</si>
  <si>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</si>
  <si>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</si>
  <si>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</si>
  <si>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</si>
  <si>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</si>
  <si>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</si>
  <si>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</si>
  <si>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</si>
  <si>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</si>
  <si>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</si>
  <si>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</si>
  <si>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</si>
  <si>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</si>
  <si>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</si>
  <si>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</si>
  <si>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</si>
  <si>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</si>
  <si>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</si>
  <si>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</si>
  <si>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</si>
  <si>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</si>
  <si>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</si>
  <si>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</si>
  <si>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</si>
  <si>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</si>
  <si>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</si>
  <si>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</si>
  <si>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</si>
  <si>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</si>
  <si>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</si>
  <si>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</si>
  <si>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</si>
  <si>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</si>
  <si>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</si>
  <si>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</si>
  <si>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</si>
  <si>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</si>
  <si>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</si>
  <si>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</si>
  <si>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</si>
  <si>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</si>
  <si>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</si>
  <si>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</si>
  <si>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</si>
  <si>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</si>
  <si>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</si>
  <si>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</si>
  <si>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</si>
  <si>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</si>
  <si>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</si>
  <si>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</si>
  <si>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</si>
  <si>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</si>
  <si>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</si>
  <si>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</si>
  <si>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</si>
  <si>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</si>
  <si>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</si>
  <si>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</si>
  <si>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</si>
  <si>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</si>
  <si>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</si>
  <si>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</si>
  <si>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</si>
  <si>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</si>
  <si>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</si>
  <si>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</si>
  <si>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</si>
  <si>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</si>
  <si>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</si>
  <si>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</si>
  <si>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</si>
  <si>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</si>
  <si>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</si>
  <si>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</si>
  <si>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</si>
  <si>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</si>
  <si>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</si>
  <si>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</si>
  <si>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</si>
  <si>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</si>
  <si>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</si>
  <si>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</si>
  <si>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</si>
  <si>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</si>
  <si>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</si>
  <si>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</si>
  <si>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</si>
  <si>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</si>
  <si>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</si>
  <si>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</si>
  <si>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</si>
  <si>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</si>
  <si>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</si>
  <si>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</si>
  <si>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</si>
  <si>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</si>
  <si>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</si>
  <si>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</si>
  <si>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</si>
  <si>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</si>
  <si>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</si>
  <si>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</si>
  <si>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</si>
  <si>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</si>
  <si>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</si>
  <si>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</si>
  <si>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</si>
  <si>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</si>
  <si>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</si>
  <si>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</si>
  <si>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</si>
  <si>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</si>
  <si>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</si>
  <si>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</si>
  <si>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</si>
  <si>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</si>
  <si>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</si>
  <si>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</si>
  <si>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</si>
  <si>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</si>
  <si>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</si>
  <si>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</si>
  <si>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</si>
  <si>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</si>
  <si>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</si>
  <si>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</si>
  <si>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</si>
  <si>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</si>
  <si>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</si>
  <si>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</si>
  <si>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</si>
  <si>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</si>
  <si>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</si>
  <si>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</si>
  <si>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</si>
  <si>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</si>
  <si>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</si>
  <si>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</si>
  <si>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</si>
  <si>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</si>
  <si>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</si>
  <si>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</si>
  <si>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</si>
  <si>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</si>
  <si>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</si>
  <si>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</si>
  <si>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</si>
  <si>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</si>
  <si>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</si>
  <si>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</si>
  <si>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</si>
  <si>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</si>
  <si>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</si>
  <si>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</si>
  <si>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</si>
  <si>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</si>
  <si>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</si>
  <si>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</si>
  <si>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</si>
  <si>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</si>
  <si>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</si>
  <si>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</si>
  <si>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</si>
  <si>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</si>
  <si>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</si>
  <si>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</si>
  <si>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</si>
  <si>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</si>
  <si>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</si>
  <si>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</si>
  <si>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</si>
  <si>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</si>
  <si>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</si>
  <si>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</si>
  <si>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</si>
  <si>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</si>
  <si>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</si>
  <si>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</si>
  <si>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</si>
  <si>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</si>
  <si>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</si>
  <si>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</si>
  <si>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</si>
  <si>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</si>
  <si>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</si>
  <si>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</si>
  <si>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</si>
  <si>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</si>
  <si>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</si>
  <si>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</si>
  <si>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</si>
  <si>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</si>
  <si>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</si>
  <si>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</si>
  <si>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</si>
  <si>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</si>
  <si>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</si>
  <si>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</si>
  <si>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</si>
  <si>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</si>
  <si>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</si>
  <si>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</si>
  <si>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</si>
  <si>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</si>
  <si>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</si>
  <si>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</si>
  <si>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</si>
  <si>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</si>
  <si>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</si>
  <si>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</si>
  <si>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</si>
  <si>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</si>
  <si>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</si>
  <si>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</si>
  <si>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</si>
  <si>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</si>
  <si>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</si>
  <si>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</si>
  <si>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</si>
  <si>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</si>
  <si>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</si>
  <si>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</si>
  <si>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</si>
  <si>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</si>
  <si>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</si>
  <si>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</si>
  <si>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</si>
  <si>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</si>
  <si>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</si>
  <si>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</si>
  <si>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</si>
  <si>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</si>
  <si>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</si>
  <si>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</si>
  <si>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</si>
  <si>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</si>
  <si>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</si>
  <si>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</si>
  <si>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</si>
  <si>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</si>
  <si>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</si>
  <si>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</si>
  <si>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</si>
  <si>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</si>
  <si>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</si>
  <si>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</si>
  <si>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</si>
  <si>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</si>
  <si>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</si>
  <si>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</si>
  <si>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</si>
  <si>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</si>
  <si>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</si>
  <si>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</si>
  <si>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</si>
  <si>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</si>
  <si>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</si>
  <si>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</si>
  <si>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</si>
  <si>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</si>
  <si>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</si>
  <si>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</si>
  <si>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</si>
  <si>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</si>
  <si>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</si>
  <si>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</si>
  <si>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</si>
  <si>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</si>
  <si>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</si>
  <si>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</si>
  <si>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</si>
  <si>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</si>
  <si>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</si>
  <si>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</si>
  <si>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</si>
  <si>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</si>
  <si>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</si>
  <si>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</si>
  <si>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</si>
  <si>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</si>
  <si>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</si>
  <si>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</si>
  <si>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</si>
  <si>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</si>
  <si>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</si>
  <si>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</si>
  <si>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</si>
  <si>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</si>
  <si>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</si>
  <si>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</si>
  <si>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</si>
  <si>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</si>
  <si>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</si>
  <si>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</si>
  <si>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</si>
  <si>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</si>
  <si>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</si>
  <si>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</si>
  <si>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</si>
  <si>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</si>
  <si>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</si>
  <si>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</si>
  <si>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</si>
  <si>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</si>
  <si>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</si>
  <si>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</si>
  <si>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</si>
  <si>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</si>
  <si>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</si>
  <si>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</si>
  <si>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</si>
  <si>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</si>
  <si>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</si>
  <si>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</si>
  <si>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</si>
  <si>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</si>
  <si>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</si>
  <si>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</si>
  <si>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</si>
  <si>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</si>
  <si>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</si>
  <si>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</si>
  <si>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</si>
  <si>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</si>
  <si>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</si>
  <si>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</si>
  <si>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</si>
  <si>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</si>
  <si>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</si>
  <si>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</si>
  <si>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</si>
  <si>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</si>
  <si>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</si>
  <si>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</si>
  <si>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</si>
  <si>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</si>
  <si>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</si>
  <si>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</si>
  <si>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</si>
  <si>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</si>
  <si>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</si>
  <si>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</si>
  <si>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</si>
  <si>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</si>
  <si>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</si>
  <si>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</si>
  <si>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</si>
  <si>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</si>
  <si>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</si>
  <si>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</si>
  <si>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</si>
  <si>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</si>
  <si>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</si>
  <si>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</si>
  <si>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</si>
  <si>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</si>
  <si>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</si>
  <si>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</si>
  <si>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</si>
  <si>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</si>
  <si>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</si>
  <si>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</si>
  <si>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</si>
  <si>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</si>
  <si>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</si>
  <si>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</si>
  <si>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</si>
  <si>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</si>
  <si>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</si>
  <si>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</si>
  <si>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</si>
  <si>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</si>
  <si>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</si>
  <si>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</si>
  <si>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</si>
  <si>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</si>
  <si>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</si>
  <si>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</si>
  <si>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</si>
  <si>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</si>
  <si>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</si>
  <si>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</si>
  <si>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</si>
  <si>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</si>
  <si>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</si>
  <si>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</si>
  <si>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</si>
  <si>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</si>
  <si>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</si>
  <si>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</si>
  <si>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</si>
  <si>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</si>
  <si>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</si>
  <si>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</si>
  <si>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</si>
  <si>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</si>
  <si>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</si>
  <si>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</si>
  <si>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</si>
  <si>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</si>
  <si>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</si>
  <si>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</si>
  <si>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</si>
  <si>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</si>
  <si>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</si>
  <si>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</si>
  <si>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</si>
  <si>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</si>
  <si>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</si>
  <si>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</si>
  <si>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</si>
  <si>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</si>
  <si>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</si>
  <si>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</si>
  <si>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</si>
  <si>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</si>
  <si>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</si>
  <si>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</si>
  <si>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</si>
  <si>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</si>
  <si>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</si>
  <si>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</si>
  <si>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</si>
  <si>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</si>
  <si>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</si>
  <si>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</si>
  <si>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</si>
  <si>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</si>
  <si>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</si>
  <si>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</si>
  <si>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</si>
  <si>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</si>
  <si>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</si>
  <si>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</si>
  <si>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</si>
  <si>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</si>
  <si>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</si>
  <si>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</si>
  <si>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</si>
  <si>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</si>
  <si>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</si>
  <si>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</si>
  <si>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</si>
  <si>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</si>
  <si>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</si>
  <si>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</si>
  <si>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</si>
  <si>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</si>
  <si>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</si>
  <si>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</si>
  <si>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</si>
  <si>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</si>
  <si>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</si>
  <si>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</si>
  <si>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</si>
  <si>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</si>
  <si>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</si>
  <si>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</si>
  <si>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</si>
  <si>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</si>
  <si>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</si>
  <si>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</si>
  <si>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</si>
  <si>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</si>
  <si>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</si>
  <si>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</si>
  <si>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</si>
  <si>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</si>
  <si>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</si>
  <si>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</si>
  <si>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</si>
  <si>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</si>
  <si>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</si>
  <si>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</si>
  <si>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</si>
  <si>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</si>
  <si>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</si>
  <si>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</si>
  <si>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</si>
  <si>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</si>
  <si>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</si>
  <si>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</si>
  <si>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</si>
  <si>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</si>
  <si>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</si>
  <si>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</si>
  <si>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</si>
  <si>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</si>
  <si>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</si>
  <si>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</si>
  <si>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</si>
  <si>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</si>
  <si>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</si>
  <si>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</si>
  <si>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</si>
  <si>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</si>
  <si>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</si>
  <si>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</si>
  <si>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</si>
  <si>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</si>
  <si>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</si>
  <si>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</si>
  <si>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</si>
  <si>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</si>
  <si>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</si>
  <si>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</si>
  <si>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</si>
  <si>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</si>
  <si>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</si>
  <si>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</si>
  <si>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</si>
  <si>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</si>
  <si>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</si>
  <si>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</si>
  <si>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</si>
  <si>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</si>
  <si>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</si>
  <si>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</si>
  <si>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</si>
  <si>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</si>
  <si>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</si>
  <si>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</si>
  <si>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</si>
  <si>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</si>
  <si>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</si>
  <si>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</si>
  <si>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</si>
  <si>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</si>
  <si>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</si>
  <si>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</si>
  <si>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</si>
  <si>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</si>
  <si>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</si>
  <si>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</si>
  <si>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</si>
  <si>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</si>
  <si>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</si>
  <si>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</si>
  <si>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</si>
  <si>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</si>
  <si>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</si>
  <si>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</si>
  <si>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</si>
  <si>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</si>
  <si>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</si>
  <si>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</si>
  <si>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</si>
  <si>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</si>
  <si>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</si>
  <si>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</si>
  <si>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</si>
  <si>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</si>
  <si>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</si>
  <si>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</si>
  <si>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</si>
  <si>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</si>
  <si>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</si>
  <si>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</si>
  <si>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</si>
  <si>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</si>
  <si>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</si>
  <si>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</si>
  <si>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</si>
  <si>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</si>
  <si>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</si>
  <si>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</si>
  <si>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</si>
  <si>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</si>
  <si>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</si>
  <si>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</si>
  <si>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</si>
  <si>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</si>
  <si>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</si>
  <si>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</si>
  <si>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</si>
  <si>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</si>
  <si>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</si>
  <si>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</si>
  <si>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</si>
  <si>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</si>
  <si>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</si>
  <si>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</si>
  <si>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</si>
  <si>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</si>
  <si>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</si>
  <si>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</si>
  <si>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</si>
  <si>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</si>
  <si>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</si>
  <si>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</si>
  <si>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</si>
  <si>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</si>
  <si>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</si>
  <si>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</si>
  <si>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</si>
  <si>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</si>
  <si>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</si>
  <si>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</si>
  <si>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</si>
  <si>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</si>
  <si>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</si>
  <si>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</si>
  <si>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</si>
  <si>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</si>
  <si>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</si>
  <si>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</si>
  <si>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</si>
  <si>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</si>
  <si>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</si>
  <si>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</si>
  <si>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</si>
  <si>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</si>
  <si>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</si>
  <si>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</si>
  <si>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</si>
  <si>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</si>
  <si>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</si>
  <si>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</si>
  <si>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</si>
  <si>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</si>
  <si>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</si>
  <si>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</si>
  <si>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</si>
  <si>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</si>
  <si>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</si>
  <si>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</si>
  <si>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</si>
  <si>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</si>
  <si>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</si>
  <si>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</si>
  <si>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</si>
  <si>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</si>
  <si>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</si>
  <si>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</si>
  <si>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</si>
  <si>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</si>
  <si>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</si>
  <si>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</si>
  <si>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</si>
  <si>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</si>
  <si>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</si>
  <si>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</si>
  <si>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</si>
  <si>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</si>
  <si>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</si>
  <si>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</si>
  <si>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</si>
  <si>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</si>
  <si>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</si>
  <si>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</si>
  <si>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</si>
  <si>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</si>
  <si>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</si>
  <si>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</si>
  <si>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</si>
  <si>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</si>
  <si>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</si>
  <si>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</si>
  <si>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</si>
  <si>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</si>
  <si>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</si>
  <si>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</si>
  <si>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</si>
  <si>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</si>
  <si>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</si>
  <si>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</si>
  <si>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</si>
  <si>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</si>
  <si>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</si>
  <si>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</si>
  <si>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</si>
  <si>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</si>
  <si>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</si>
  <si>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</si>
  <si>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</si>
  <si>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</si>
  <si>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</si>
  <si>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</si>
  <si>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</si>
  <si>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</si>
  <si>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</si>
  <si>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</si>
  <si>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</si>
  <si>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</si>
  <si>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</si>
  <si>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</si>
  <si>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</si>
  <si>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</si>
  <si>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</si>
  <si>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</si>
  <si>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</si>
  <si>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</si>
  <si>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</si>
  <si>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</si>
  <si>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</si>
  <si>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</si>
  <si>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</si>
  <si>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</si>
  <si>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</si>
  <si>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</si>
  <si>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</si>
  <si>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</si>
  <si>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</si>
  <si>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</si>
  <si>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</si>
  <si>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</si>
  <si>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</si>
  <si>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</si>
  <si>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</si>
  <si>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</si>
  <si>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</si>
  <si>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</si>
  <si>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</si>
  <si>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</si>
  <si>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</si>
  <si>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</si>
  <si>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</si>
  <si>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</si>
  <si>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</si>
  <si>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</si>
  <si>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</si>
  <si>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</si>
  <si>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</si>
  <si>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</si>
  <si>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</si>
  <si>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</si>
  <si>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</si>
  <si>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</si>
  <si>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</si>
  <si>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</si>
  <si>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</si>
  <si>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</si>
  <si>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</si>
  <si>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</si>
  <si>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</si>
  <si>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</si>
  <si>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</si>
  <si>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</si>
  <si>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</si>
  <si>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</si>
  <si>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</si>
  <si>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</si>
  <si>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</si>
  <si>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</si>
  <si>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</si>
  <si>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</si>
  <si>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</si>
  <si>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</si>
  <si>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</si>
  <si>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</si>
  <si>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</si>
  <si>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</si>
  <si>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</si>
  <si>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</si>
  <si>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</si>
  <si>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</si>
  <si>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</si>
  <si>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</si>
  <si>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</si>
  <si>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</si>
  <si>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</si>
  <si>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</si>
  <si>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</si>
  <si>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</si>
  <si>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</si>
  <si>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</si>
  <si>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</si>
  <si>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</si>
  <si>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</si>
  <si>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</si>
  <si>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</si>
  <si>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</si>
  <si>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</si>
  <si>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</si>
  <si>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</si>
  <si>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</si>
  <si>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</si>
  <si>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</si>
  <si>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</si>
  <si>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</si>
  <si>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</si>
  <si>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</si>
  <si>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</si>
  <si>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</si>
  <si>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</si>
  <si>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</si>
  <si>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</si>
  <si>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</si>
  <si>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</si>
  <si>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</si>
  <si>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</si>
  <si>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</si>
  <si>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</si>
  <si>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</si>
  <si>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</si>
  <si>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</si>
  <si>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</si>
  <si>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</si>
  <si>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</si>
  <si>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</si>
  <si>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</si>
  <si>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</si>
  <si>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</si>
  <si>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</si>
  <si>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</si>
  <si>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</si>
  <si>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</si>
  <si>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</si>
  <si>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</si>
  <si>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</si>
  <si>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</si>
  <si>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</si>
  <si>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</si>
  <si>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</si>
  <si>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</si>
  <si>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</si>
  <si>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</si>
  <si>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</si>
  <si>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</si>
  <si>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</si>
  <si>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</si>
  <si>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</si>
  <si>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</si>
  <si>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</si>
  <si>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</si>
  <si>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</si>
  <si>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</si>
  <si>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</si>
  <si>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</si>
  <si>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</si>
  <si>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</si>
  <si>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</si>
  <si>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</si>
  <si>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</si>
  <si>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</si>
  <si>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</si>
  <si>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</si>
  <si>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</si>
  <si>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</si>
  <si>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</si>
  <si>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</si>
  <si>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</si>
  <si>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</si>
  <si>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</si>
  <si>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</si>
  <si>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</si>
  <si>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</si>
  <si>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</si>
  <si>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</si>
  <si>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</si>
  <si>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</si>
  <si>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</si>
  <si>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</si>
  <si>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</si>
  <si>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</si>
  <si>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</si>
  <si>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</si>
  <si>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</si>
  <si>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</si>
  <si>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</si>
  <si>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</si>
  <si>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</si>
  <si>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</si>
  <si>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</si>
  <si>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</si>
  <si>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</si>
  <si>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</si>
  <si>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</si>
  <si>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</si>
  <si>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</si>
  <si>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</si>
  <si>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</si>
  <si>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</si>
  <si>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</si>
  <si>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</si>
  <si>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</si>
  <si>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</si>
  <si>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</si>
  <si>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</si>
  <si>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</si>
  <si>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</si>
  <si>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</si>
  <si>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</si>
  <si>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</si>
  <si>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</si>
  <si>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</si>
  <si>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</si>
  <si>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</si>
  <si>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</si>
  <si>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</si>
  <si>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</si>
  <si>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</si>
  <si>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</si>
  <si>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</si>
  <si>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</si>
  <si>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</si>
  <si>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</si>
  <si>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</si>
  <si>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</si>
  <si>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</si>
  <si>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</si>
  <si>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</si>
  <si>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</si>
  <si>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</si>
  <si>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</si>
  <si>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</si>
  <si>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</si>
  <si>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</si>
  <si>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</si>
  <si>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</si>
  <si>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</si>
  <si>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</si>
  <si>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</si>
  <si>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</si>
  <si>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</si>
  <si>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</si>
  <si>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</si>
  <si>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</si>
  <si>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</si>
  <si>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</si>
  <si>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</si>
  <si>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</si>
  <si>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</si>
  <si>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</si>
  <si>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</si>
  <si>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</si>
  <si>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</si>
  <si>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</si>
  <si>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</si>
  <si>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</si>
  <si>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</si>
  <si>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</si>
  <si>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</si>
  <si>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</si>
  <si>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</si>
  <si>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</si>
  <si>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</si>
  <si>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</si>
  <si>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</si>
  <si>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</si>
  <si>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</si>
  <si>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</si>
  <si>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</si>
  <si>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</si>
  <si>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</si>
  <si>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</si>
  <si>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</si>
  <si>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</si>
  <si>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</si>
  <si>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</si>
  <si>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</si>
  <si>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</si>
  <si>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</si>
  <si>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</si>
  <si>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</si>
  <si>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</si>
  <si>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</si>
  <si>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</si>
  <si>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</si>
  <si>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</si>
  <si>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</si>
  <si>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</si>
  <si>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</si>
  <si>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</si>
  <si>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</si>
  <si>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</si>
  <si>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</si>
  <si>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</si>
  <si>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</si>
  <si>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</si>
  <si>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</si>
  <si>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</si>
  <si>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</si>
  <si>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</si>
  <si>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</si>
  <si>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</si>
  <si>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</si>
  <si>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</si>
  <si>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</si>
  <si>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</si>
  <si>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</si>
  <si>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</si>
  <si>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</si>
  <si>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</si>
  <si>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</si>
  <si>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</si>
  <si>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</si>
  <si>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</si>
  <si>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</si>
  <si>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</si>
  <si>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</si>
  <si>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</si>
  <si>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</si>
  <si>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</si>
  <si>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</si>
  <si>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</si>
  <si>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</si>
  <si>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</si>
  <si>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</si>
  <si>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</si>
  <si>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</si>
  <si>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</si>
  <si>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</si>
  <si>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</si>
  <si>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</si>
  <si>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</si>
  <si>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</si>
  <si>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</si>
  <si>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</si>
  <si>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</si>
  <si>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</si>
  <si>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</si>
  <si>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</si>
  <si>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</si>
  <si>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</si>
  <si>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</si>
  <si>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</si>
  <si>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</si>
  <si>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</si>
  <si>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</si>
  <si>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</si>
  <si>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</si>
  <si>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</si>
  <si>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</si>
  <si>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</si>
  <si>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</si>
  <si>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</si>
  <si>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</si>
  <si>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</si>
  <si>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</si>
  <si>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</si>
  <si>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</si>
  <si>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</si>
  <si>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</si>
  <si>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</si>
  <si>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</si>
  <si>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</si>
  <si>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</si>
  <si>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</si>
  <si>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</si>
  <si>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</si>
  <si>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</si>
  <si>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</si>
  <si>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</si>
  <si>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</si>
  <si>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</si>
  <si>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</si>
  <si>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</si>
  <si>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</si>
  <si>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</si>
  <si>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</si>
  <si>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</si>
  <si>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</si>
  <si>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</si>
  <si>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</si>
  <si>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</si>
  <si>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</si>
  <si>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</si>
  <si>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</si>
  <si>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</si>
  <si>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</si>
  <si>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</si>
  <si>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</si>
  <si>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</si>
  <si>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</si>
  <si>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</si>
  <si>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</si>
  <si>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</si>
  <si>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</si>
  <si>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</si>
  <si>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</si>
  <si>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</si>
  <si>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</si>
  <si>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</si>
  <si>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</si>
  <si>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</si>
  <si>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</si>
  <si>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</si>
  <si>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</si>
  <si>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</si>
  <si>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</si>
  <si>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</si>
  <si>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</si>
  <si>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</si>
  <si>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</si>
  <si>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</si>
  <si>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</si>
  <si>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</si>
  <si>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</si>
  <si>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</si>
  <si>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</si>
  <si>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</si>
  <si>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</si>
  <si>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</si>
  <si>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</si>
  <si>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</si>
  <si>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</si>
  <si>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</si>
  <si>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</si>
  <si>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</si>
  <si>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</si>
  <si>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</si>
  <si>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</si>
  <si>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</si>
  <si>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</si>
  <si>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</si>
  <si>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</si>
  <si>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</si>
  <si>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</si>
  <si>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</si>
  <si>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</si>
  <si>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</si>
  <si>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</si>
  <si>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</si>
  <si>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</si>
  <si>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</si>
  <si>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</si>
  <si>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</si>
  <si>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</si>
  <si>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</si>
  <si>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</si>
  <si>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</si>
  <si>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</si>
  <si>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</si>
  <si>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</si>
  <si>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</si>
  <si>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</si>
  <si>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</si>
  <si>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</si>
  <si>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</si>
  <si>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</si>
  <si>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</si>
  <si>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</si>
  <si>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</si>
  <si>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</si>
  <si>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</si>
  <si>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</si>
  <si>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</si>
  <si>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</si>
  <si>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</si>
  <si>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</si>
  <si>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</si>
  <si>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</si>
  <si>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</si>
  <si>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</si>
  <si>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</si>
  <si>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</si>
  <si>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</si>
  <si>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</si>
  <si>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</si>
  <si>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</si>
  <si>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</si>
  <si>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</si>
  <si>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</si>
  <si>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</si>
  <si>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</si>
  <si>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</si>
  <si>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</si>
  <si>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</si>
  <si>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</si>
  <si>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</si>
  <si>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</si>
  <si>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</si>
  <si>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</si>
  <si>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</si>
  <si>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</si>
  <si>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</si>
  <si>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</si>
  <si>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</si>
  <si>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</si>
  <si>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</si>
  <si>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</si>
  <si>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</si>
  <si>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</si>
  <si>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</si>
  <si>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</si>
  <si>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</si>
  <si>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</si>
  <si>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</si>
  <si>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</si>
  <si>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</si>
  <si>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</si>
  <si>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</si>
  <si>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</si>
  <si>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</si>
  <si>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</si>
  <si>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</si>
  <si>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</si>
  <si>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</si>
  <si>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</si>
  <si>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</si>
  <si>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</si>
  <si>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</si>
  <si>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</si>
  <si>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</si>
  <si>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</si>
  <si>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</si>
  <si>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</si>
  <si>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</si>
  <si>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</si>
  <si>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</si>
  <si>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</si>
  <si>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</si>
  <si>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</si>
  <si>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</si>
  <si>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</si>
  <si>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</si>
  <si>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</si>
  <si>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</si>
  <si>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</si>
  <si>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</si>
  <si>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</si>
  <si>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</si>
  <si>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</si>
  <si>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</si>
  <si>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</si>
  <si>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</si>
  <si>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</si>
  <si>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</si>
  <si>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</si>
  <si>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</si>
  <si>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</si>
  <si>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</si>
  <si>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</si>
  <si>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</si>
  <si>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</si>
  <si>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</si>
  <si>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</si>
  <si>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</si>
  <si>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</si>
  <si>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</si>
  <si>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</si>
  <si>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</si>
  <si>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</si>
  <si>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</si>
  <si>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</si>
  <si>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</si>
  <si>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</si>
  <si>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</si>
  <si>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</si>
  <si>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</si>
  <si>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</si>
  <si>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</si>
  <si>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</si>
  <si>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</si>
  <si>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</si>
  <si>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</si>
  <si>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</si>
  <si>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</si>
  <si>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</si>
  <si>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</si>
  <si>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</si>
  <si>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</si>
  <si>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</si>
  <si>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</si>
  <si>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</si>
  <si>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</si>
  <si>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</si>
  <si>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</si>
  <si>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</si>
  <si>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</si>
  <si>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</si>
  <si>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</si>
  <si>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</si>
  <si>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</si>
  <si>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</si>
  <si>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</si>
  <si>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</si>
  <si>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</si>
  <si>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</si>
  <si>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</si>
  <si>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</si>
  <si>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</si>
  <si>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</si>
  <si>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</si>
  <si>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</si>
  <si>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</si>
  <si>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</si>
  <si>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</si>
  <si>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</si>
  <si>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</si>
  <si>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</si>
  <si>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</si>
  <si>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</si>
  <si>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</si>
  <si>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</si>
  <si>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</si>
  <si>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</si>
  <si>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</si>
  <si>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</si>
  <si>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</si>
  <si>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</si>
  <si>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</si>
  <si>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</si>
  <si>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</si>
  <si>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</si>
  <si>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</si>
  <si>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</si>
  <si>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</si>
  <si>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</si>
  <si>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</si>
  <si>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</si>
  <si>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</si>
  <si>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</si>
  <si>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</si>
  <si>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</si>
  <si>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</si>
  <si>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</si>
  <si>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</si>
  <si>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</si>
  <si>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</si>
  <si>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</si>
  <si>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</si>
  <si>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</si>
  <si>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</si>
  <si>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</si>
  <si>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</si>
  <si>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</si>
  <si>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</si>
  <si>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</si>
  <si>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</si>
  <si>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</si>
  <si>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</si>
  <si>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</si>
  <si>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</si>
  <si>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</si>
  <si>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</si>
  <si>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</si>
  <si>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</si>
  <si>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</si>
  <si>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</si>
  <si>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</si>
  <si>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</si>
  <si>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</si>
  <si>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</si>
  <si>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</si>
  <si>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</si>
  <si>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</si>
  <si>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</si>
  <si>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</si>
  <si>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</si>
  <si>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</si>
  <si>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</si>
  <si>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</si>
  <si>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</si>
  <si>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</si>
  <si>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</si>
  <si>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</si>
  <si>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</si>
  <si>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</si>
  <si>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</si>
  <si>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</si>
  <si>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</si>
  <si>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</si>
  <si>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</si>
  <si>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</si>
  <si>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</si>
  <si>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</si>
  <si>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</si>
  <si>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</si>
  <si>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</si>
  <si>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</si>
  <si>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</si>
  <si>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</si>
  <si>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</si>
  <si>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</si>
  <si>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</si>
  <si>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</si>
  <si>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</si>
  <si>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</si>
  <si>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</si>
  <si>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</si>
  <si>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</si>
  <si>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</si>
  <si>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</si>
  <si>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</si>
  <si>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</si>
  <si>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</si>
  <si>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</si>
  <si>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</si>
  <si>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</si>
  <si>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</si>
  <si>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</si>
  <si>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</si>
  <si>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</si>
  <si>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</si>
  <si>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</si>
  <si>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</si>
  <si>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</si>
  <si>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</si>
  <si>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</si>
  <si>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</si>
  <si>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</si>
  <si>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</si>
  <si>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</si>
  <si>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</si>
  <si>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</si>
  <si>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</si>
  <si>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</si>
  <si>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</si>
  <si>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</si>
  <si>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</si>
  <si>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</si>
  <si>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</si>
  <si>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</si>
  <si>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</si>
  <si>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</si>
  <si>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</si>
  <si>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</si>
  <si>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</si>
  <si>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</si>
  <si>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</si>
  <si>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</si>
  <si>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</si>
  <si>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</si>
  <si>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</si>
  <si>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</si>
  <si>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</si>
  <si>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</si>
  <si>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</si>
  <si>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</si>
  <si>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</si>
  <si>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</si>
  <si>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</si>
  <si>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</si>
  <si>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</si>
  <si>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</si>
  <si>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</si>
  <si>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</si>
  <si>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</si>
  <si>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</si>
  <si>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</si>
  <si>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</si>
  <si>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</si>
  <si>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</si>
  <si>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</si>
  <si>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</si>
  <si>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</si>
  <si>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</si>
  <si>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</si>
  <si>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</si>
  <si>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</si>
  <si>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</si>
  <si>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</si>
  <si>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</si>
  <si>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</si>
  <si>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</si>
  <si>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</si>
  <si>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</si>
  <si>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</si>
  <si>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</si>
  <si>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</si>
  <si>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</si>
  <si>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</si>
  <si>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</si>
  <si>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</si>
  <si>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</si>
  <si>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</si>
  <si>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</si>
  <si>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</si>
  <si>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</si>
  <si>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</si>
  <si>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</si>
  <si>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</si>
  <si>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</si>
  <si>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</si>
  <si>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</si>
  <si>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</si>
  <si>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</si>
  <si>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</si>
  <si>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</si>
  <si>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</si>
  <si>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</si>
  <si>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</si>
  <si>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</si>
  <si>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</si>
  <si>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</si>
  <si>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</si>
  <si>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</si>
  <si>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</si>
  <si>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</si>
  <si>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</si>
  <si>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</si>
  <si>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</si>
  <si>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</si>
  <si>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</si>
  <si>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</si>
  <si>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</si>
  <si>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</si>
  <si>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</si>
  <si>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</si>
  <si>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</si>
  <si>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</si>
  <si>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</si>
  <si>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</si>
  <si>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</si>
  <si>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</si>
  <si>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</si>
  <si>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</si>
  <si>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</si>
  <si>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</si>
  <si>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</si>
  <si>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</si>
  <si>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</si>
  <si>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</si>
  <si>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</si>
  <si>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</si>
  <si>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</si>
  <si>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</si>
  <si>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</si>
  <si>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</si>
  <si>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</si>
  <si>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</si>
  <si>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</si>
  <si>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</si>
  <si>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</si>
  <si>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</si>
  <si>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</si>
  <si>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</si>
  <si>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</si>
  <si>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</si>
  <si>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</si>
  <si>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</si>
  <si>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</si>
  <si>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</si>
  <si>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</si>
  <si>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</si>
  <si>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</si>
  <si>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</si>
  <si>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</si>
  <si>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</si>
  <si>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</si>
  <si>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</si>
  <si>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</si>
  <si>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</si>
  <si>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</si>
  <si>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</si>
  <si>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</si>
  <si>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</si>
  <si>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</si>
  <si>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</si>
  <si>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</si>
  <si>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</si>
  <si>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</si>
  <si>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</si>
  <si>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</si>
  <si>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</si>
  <si>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</si>
  <si>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</si>
  <si>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</si>
  <si>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</si>
  <si>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</si>
  <si>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</si>
  <si>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</si>
  <si>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</si>
  <si>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</si>
  <si>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</si>
  <si>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</si>
  <si>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</si>
  <si>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</si>
  <si>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</si>
  <si>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</si>
  <si>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</si>
  <si>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</si>
  <si>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</si>
  <si>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</si>
  <si>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</si>
  <si>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</si>
  <si>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</si>
  <si>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</si>
  <si>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</si>
  <si>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</si>
  <si>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</si>
  <si>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</si>
  <si>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</si>
  <si>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</si>
  <si>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</si>
  <si>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</si>
  <si>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</si>
  <si>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</si>
  <si>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</si>
  <si>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</si>
  <si>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</si>
  <si>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</si>
  <si>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</si>
  <si>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</si>
  <si>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</si>
  <si>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</si>
  <si>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</si>
  <si>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</si>
  <si>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</si>
  <si>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</si>
  <si>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</si>
  <si>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</si>
  <si>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</si>
  <si>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</si>
  <si>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</si>
  <si>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</si>
  <si>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</si>
  <si>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</si>
  <si>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</si>
  <si>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</si>
  <si>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</si>
  <si>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</si>
  <si>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</si>
  <si>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</si>
  <si>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</si>
  <si>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</si>
  <si>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</si>
  <si>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</si>
  <si>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</si>
  <si>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</si>
  <si>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</si>
  <si>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</si>
  <si>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</si>
  <si>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</si>
  <si>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</si>
  <si>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</si>
  <si>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</si>
  <si>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</si>
  <si>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</si>
  <si>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</si>
  <si>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</si>
  <si>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</si>
  <si>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</si>
  <si>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</si>
  <si>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</si>
  <si>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</si>
  <si>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</si>
  <si>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</si>
  <si>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</si>
  <si>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</si>
  <si>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</si>
  <si>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</si>
  <si>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</si>
  <si>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</si>
  <si>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</si>
  <si>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</si>
  <si>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</si>
  <si>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</si>
  <si>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</si>
  <si>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</si>
  <si>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</si>
  <si>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</si>
  <si>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</si>
  <si>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</si>
  <si>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</si>
  <si>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</si>
  <si>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</si>
  <si>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</si>
  <si>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</si>
  <si>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</si>
  <si>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</si>
  <si>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</si>
  <si>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</si>
  <si>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</si>
  <si>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</si>
  <si>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</si>
  <si>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</si>
  <si>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</si>
  <si>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</si>
  <si>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</si>
  <si>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</si>
  <si>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</si>
  <si>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</si>
  <si>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</si>
  <si>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</si>
  <si>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</si>
  <si>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</si>
  <si>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</si>
  <si>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</si>
  <si>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</si>
  <si>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</si>
  <si>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</si>
  <si>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</si>
  <si>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</si>
  <si>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</si>
  <si>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</si>
  <si>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</si>
  <si>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</si>
  <si>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</si>
  <si>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</si>
  <si>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</si>
  <si>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</si>
  <si>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</si>
  <si>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</si>
  <si>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</si>
  <si>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</si>
  <si>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</si>
  <si>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</si>
  <si>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</si>
  <si>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</si>
  <si>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</si>
  <si>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</si>
  <si>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</si>
  <si>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</si>
  <si>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</si>
  <si>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</si>
  <si>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</si>
  <si>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</si>
  <si>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</si>
  <si>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</si>
  <si>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</si>
  <si>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</si>
  <si>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</si>
  <si>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</si>
  <si>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</si>
  <si>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</si>
  <si>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</si>
  <si>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</si>
  <si>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</si>
  <si>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</si>
  <si>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</si>
  <si>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</si>
  <si>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</si>
  <si>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</si>
  <si>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</si>
  <si>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</si>
  <si>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</si>
  <si>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</si>
  <si>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</si>
  <si>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</si>
  <si>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</si>
  <si>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</si>
  <si>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</si>
  <si>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</si>
  <si>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</si>
  <si>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</si>
  <si>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</si>
  <si>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</si>
  <si>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</si>
  <si>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</si>
  <si>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</si>
  <si>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</si>
  <si>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</si>
  <si>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</si>
  <si>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</si>
  <si>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</si>
  <si>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</si>
  <si>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</si>
  <si>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</si>
  <si>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</si>
  <si>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</si>
  <si>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</si>
  <si>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</si>
  <si>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</si>
  <si>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</si>
  <si>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</si>
  <si>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</si>
  <si>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</si>
  <si>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</si>
  <si>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</si>
  <si>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</si>
  <si>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</si>
  <si>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</si>
  <si>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</si>
  <si>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</si>
  <si>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</si>
  <si>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</si>
  <si>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</si>
  <si>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</si>
  <si>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</si>
  <si>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</si>
  <si>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</si>
  <si>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</si>
  <si>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</si>
  <si>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</si>
  <si>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</si>
  <si>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</si>
  <si>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</si>
  <si>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</si>
  <si>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</si>
  <si>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</si>
  <si>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</si>
  <si>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</si>
  <si>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</si>
  <si>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</si>
  <si>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</si>
  <si>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</si>
  <si>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</si>
  <si>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</si>
  <si>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</si>
  <si>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</si>
  <si>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</si>
  <si>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</si>
  <si>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</si>
  <si>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</si>
  <si>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</si>
  <si>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</si>
  <si>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</si>
  <si>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</si>
  <si>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</si>
  <si>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</si>
  <si>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</si>
  <si>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</si>
  <si>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</si>
  <si>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</si>
  <si>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</si>
  <si>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</si>
  <si>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</si>
  <si>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</si>
  <si>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</si>
  <si>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</si>
  <si>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</si>
  <si>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</si>
  <si>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</si>
  <si>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</si>
  <si>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</si>
  <si>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</si>
  <si>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</si>
  <si>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</si>
  <si>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</si>
  <si>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</si>
  <si>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</si>
  <si>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</si>
  <si>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</si>
  <si>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</si>
  <si>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</si>
  <si>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</si>
  <si>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</si>
  <si>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</si>
  <si>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</si>
  <si>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</si>
  <si>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</si>
  <si>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</si>
  <si>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</si>
  <si>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</si>
  <si>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</si>
  <si>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</si>
  <si>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</si>
  <si>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</si>
  <si>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</si>
  <si>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</si>
  <si>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</si>
  <si>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</si>
  <si>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</si>
  <si>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</si>
  <si>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</si>
  <si>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</si>
  <si>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</si>
  <si>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</si>
  <si>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</si>
  <si>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</si>
  <si>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</si>
  <si>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</si>
  <si>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</si>
  <si>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</si>
  <si>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</si>
  <si>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</si>
  <si>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</si>
  <si>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</si>
  <si>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</si>
  <si>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</si>
  <si>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</si>
  <si>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</si>
  <si>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</si>
  <si>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</si>
  <si>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</si>
  <si>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</si>
  <si>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</si>
  <si>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</si>
  <si>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</si>
  <si>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</si>
  <si>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</si>
  <si>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</si>
  <si>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</si>
  <si>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</si>
  <si>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</si>
  <si>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</si>
  <si>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</si>
  <si>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</si>
  <si>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</si>
  <si>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</si>
  <si>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</si>
  <si>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</si>
  <si>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</si>
  <si>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</si>
  <si>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</si>
  <si>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</si>
  <si>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</si>
  <si>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</si>
  <si>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</si>
  <si>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</si>
  <si>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</si>
  <si>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</si>
  <si>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</si>
  <si>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</si>
  <si>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</si>
  <si>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</si>
  <si>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</si>
  <si>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</si>
  <si>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</si>
  <si>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</si>
  <si>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</si>
  <si>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</si>
  <si>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</si>
  <si>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</si>
  <si>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</si>
  <si>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</si>
  <si>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</si>
  <si>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</si>
  <si>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</si>
  <si>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</si>
  <si>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</si>
  <si>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</si>
  <si>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</si>
  <si>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</si>
  <si>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</si>
  <si>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</si>
  <si>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</si>
  <si>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</si>
  <si>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</si>
  <si>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</si>
  <si>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</si>
  <si>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</si>
  <si>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</si>
  <si>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</si>
  <si>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</si>
  <si>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</si>
  <si>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</si>
  <si>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</si>
  <si>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</si>
  <si>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</si>
  <si>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</si>
  <si>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</si>
  <si>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</si>
  <si>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</si>
  <si>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</si>
  <si>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</si>
  <si>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</si>
  <si>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</si>
  <si>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</si>
  <si>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</si>
  <si>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</si>
  <si>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</si>
  <si>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</si>
  <si>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</si>
  <si>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</si>
  <si>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</si>
  <si>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</si>
  <si>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</si>
  <si>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</si>
  <si>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</si>
  <si>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</si>
  <si>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</si>
  <si>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</si>
  <si>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</si>
  <si>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</si>
  <si>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</si>
  <si>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</si>
  <si>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</si>
  <si>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</si>
  <si>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</si>
  <si>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</si>
  <si>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</si>
  <si>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</si>
  <si>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</si>
  <si>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</si>
  <si>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</si>
  <si>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</si>
  <si>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</si>
  <si>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</si>
  <si>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</si>
  <si>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</si>
  <si>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</si>
  <si>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</si>
  <si>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</si>
  <si>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</si>
  <si>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</si>
  <si>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</si>
  <si>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</si>
  <si>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</si>
  <si>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</si>
  <si>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</si>
  <si>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</si>
  <si>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</si>
  <si>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</si>
  <si>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</si>
  <si>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</si>
  <si>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</si>
  <si>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</si>
  <si>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</si>
  <si>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</si>
  <si>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</si>
  <si>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</si>
  <si>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</si>
  <si>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</si>
  <si>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</si>
  <si>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</si>
  <si>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</si>
  <si>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</si>
  <si>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</si>
  <si>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</si>
  <si>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</si>
  <si>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</si>
  <si>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</si>
  <si>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</si>
  <si>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</si>
  <si>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</si>
  <si>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</si>
  <si>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</si>
  <si>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</si>
  <si>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</si>
  <si>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</si>
  <si>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</si>
  <si>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</si>
  <si>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</si>
  <si>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</si>
  <si>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</si>
  <si>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</si>
  <si>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</si>
  <si>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</si>
  <si>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</si>
  <si>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</si>
  <si>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</si>
  <si>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</si>
  <si>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</si>
  <si>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</si>
  <si>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</si>
  <si>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</si>
  <si>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</si>
  <si>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</si>
  <si>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</si>
  <si>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</si>
  <si>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</si>
  <si>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</si>
  <si>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</si>
  <si>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</si>
  <si>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</si>
  <si>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</si>
  <si>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</si>
  <si>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</si>
  <si>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</si>
  <si>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</si>
  <si>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</si>
  <si>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</si>
  <si>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</si>
  <si>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</si>
  <si>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</si>
  <si>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</si>
  <si>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</si>
  <si>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</si>
  <si>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</si>
  <si>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</si>
  <si>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</si>
  <si>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</si>
  <si>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</si>
  <si>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</si>
  <si>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</si>
  <si>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</si>
  <si>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</si>
  <si>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</si>
  <si>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</si>
  <si>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</si>
  <si>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</si>
  <si>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</si>
  <si>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</si>
  <si>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</si>
  <si>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</si>
  <si>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</si>
  <si>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</si>
  <si>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</si>
  <si>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</si>
  <si>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</si>
  <si>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</si>
  <si>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</si>
  <si>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</si>
  <si>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</si>
  <si>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</si>
  <si>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</si>
  <si>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</si>
  <si>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</si>
  <si>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</si>
  <si>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</si>
  <si>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</si>
  <si>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</si>
  <si>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</si>
  <si>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</si>
  <si>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</si>
  <si>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</si>
  <si>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</si>
  <si>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</si>
  <si>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</si>
  <si>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</si>
  <si>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</si>
  <si>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</si>
  <si>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</si>
  <si>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</si>
  <si>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</si>
  <si>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</si>
  <si>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</si>
  <si>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</si>
  <si>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</si>
  <si>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</si>
  <si>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</si>
  <si>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</si>
  <si>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</si>
  <si>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</si>
  <si>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</si>
  <si>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</si>
  <si>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</si>
  <si>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</si>
  <si>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</si>
  <si>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</si>
  <si>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</si>
  <si>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</si>
  <si>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</si>
  <si>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</si>
  <si>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</si>
  <si>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</si>
  <si>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</si>
  <si>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</si>
  <si>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</si>
  <si>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</si>
  <si>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</si>
  <si>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</si>
  <si>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</si>
  <si>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</si>
  <si>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</si>
  <si>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</si>
  <si>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</si>
  <si>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</si>
  <si>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</si>
  <si>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</si>
  <si>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</si>
  <si>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</si>
  <si>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</si>
  <si>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</si>
  <si>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</si>
  <si>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</si>
  <si>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</si>
  <si>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</si>
  <si>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</si>
  <si>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</si>
  <si>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</si>
  <si>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</si>
  <si>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</si>
  <si>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</si>
  <si>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</si>
  <si>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</si>
  <si>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</si>
  <si>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</si>
  <si>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</si>
  <si>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</si>
  <si>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</si>
  <si>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</si>
  <si>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</si>
  <si>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</si>
  <si>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</si>
  <si>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</si>
  <si>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</si>
  <si>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</si>
  <si>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</si>
  <si>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</si>
  <si>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</si>
  <si>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</si>
  <si>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</si>
  <si>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</si>
  <si>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</si>
  <si>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</si>
  <si>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</si>
  <si>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</si>
  <si>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</si>
  <si>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</si>
  <si>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</si>
  <si>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</si>
  <si>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</si>
  <si>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</si>
  <si>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</si>
  <si>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</si>
  <si>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</si>
  <si>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</si>
  <si>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</si>
  <si>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</si>
  <si>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</si>
  <si>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</si>
  <si>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</si>
  <si>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</si>
  <si>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</si>
  <si>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</si>
  <si>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</si>
  <si>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</si>
  <si>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</si>
  <si>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</si>
  <si>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</si>
  <si>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</si>
  <si>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</si>
  <si>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</si>
  <si>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</si>
  <si>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</si>
  <si>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</si>
  <si>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</si>
  <si>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</si>
  <si>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</si>
  <si>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</si>
  <si>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</si>
  <si>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</si>
  <si>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</si>
  <si>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</si>
  <si>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</si>
  <si>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</si>
  <si>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</si>
  <si>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</si>
  <si>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</si>
  <si>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</si>
  <si>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</si>
  <si>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</si>
  <si>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</si>
  <si>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</si>
  <si>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</si>
  <si>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</si>
  <si>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</si>
  <si>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</si>
  <si>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</si>
  <si>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</si>
  <si>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</si>
  <si>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</si>
  <si>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</si>
  <si>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</si>
  <si>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</si>
  <si>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</si>
  <si>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</si>
  <si>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</si>
  <si>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</si>
  <si>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</si>
  <si>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</si>
  <si>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</si>
  <si>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</si>
  <si>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</si>
  <si>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</si>
  <si>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</si>
  <si>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</si>
  <si>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</si>
  <si>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</si>
  <si>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</si>
  <si>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</si>
  <si>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</si>
  <si>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</si>
  <si>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</si>
  <si>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</si>
  <si>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</si>
  <si>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</si>
  <si>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</si>
  <si>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</si>
  <si>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</si>
  <si>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</si>
  <si>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</si>
  <si>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</si>
  <si>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</si>
  <si>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</si>
  <si>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</si>
  <si>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</si>
  <si>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</si>
  <si>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</si>
  <si>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</si>
  <si>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</si>
  <si>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</si>
  <si>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</si>
  <si>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</si>
  <si>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</si>
  <si>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</si>
  <si>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</si>
  <si>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</si>
  <si>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</si>
  <si>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</si>
  <si>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</si>
  <si>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</si>
  <si>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</si>
  <si>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</si>
  <si>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</si>
  <si>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</si>
  <si>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</si>
  <si>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</si>
  <si>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</si>
  <si>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</si>
  <si>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</si>
  <si>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</si>
  <si>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</si>
  <si>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</si>
  <si>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</si>
  <si>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</si>
  <si>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</si>
  <si>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</si>
  <si>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</si>
  <si>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</si>
  <si>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</si>
  <si>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</si>
  <si>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</si>
  <si>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</si>
  <si>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</si>
  <si>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</si>
  <si>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</si>
  <si>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</si>
  <si>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</si>
  <si>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</si>
  <si>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</si>
  <si>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</si>
  <si>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</si>
  <si>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</si>
  <si>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</si>
  <si>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</si>
  <si>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</si>
  <si>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</si>
  <si>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</si>
  <si>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</si>
  <si>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</si>
  <si>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</si>
  <si>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</si>
  <si>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</si>
  <si>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</si>
  <si>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</si>
  <si>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</si>
  <si>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</si>
  <si>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</si>
  <si>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</si>
  <si>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</si>
  <si>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</si>
  <si>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</si>
  <si>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</si>
  <si>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</si>
  <si>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</si>
  <si>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</si>
  <si>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</si>
  <si>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</si>
  <si>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</si>
  <si>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</si>
  <si>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</si>
  <si>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</si>
  <si>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</si>
  <si>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</si>
  <si>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</si>
  <si>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</si>
  <si>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</si>
  <si>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</si>
  <si>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</si>
  <si>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</si>
  <si>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</si>
  <si>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</si>
  <si>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</si>
  <si>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</si>
  <si>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</si>
  <si>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</si>
  <si>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</si>
  <si>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</si>
  <si>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</si>
  <si>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</si>
  <si>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</si>
  <si>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</si>
  <si>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</si>
  <si>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</si>
  <si>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</si>
  <si>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</si>
  <si>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</si>
  <si>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</si>
  <si>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</si>
  <si>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</si>
  <si>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</si>
  <si>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</si>
  <si>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</si>
  <si>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</si>
  <si>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</si>
  <si>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</si>
  <si>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</si>
  <si>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</si>
  <si>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</si>
  <si>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</si>
  <si>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</si>
  <si>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</si>
  <si>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</si>
  <si>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</si>
  <si>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</si>
  <si>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</si>
  <si>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</si>
  <si>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</si>
  <si>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</si>
  <si>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</si>
  <si>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</si>
  <si>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</si>
  <si>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</si>
  <si>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</si>
  <si>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</si>
  <si>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</si>
  <si>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</si>
  <si>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</si>
  <si>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</si>
  <si>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</si>
  <si>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</si>
  <si>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</si>
  <si>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</si>
  <si>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</si>
  <si>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</si>
  <si>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</si>
  <si>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</si>
  <si>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</si>
  <si>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</si>
  <si>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</si>
  <si>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</si>
  <si>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</si>
  <si>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</si>
  <si>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</si>
  <si>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</si>
  <si>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</si>
  <si>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</si>
  <si>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</si>
  <si>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</si>
  <si>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</si>
  <si>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</si>
  <si>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</si>
  <si>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</si>
  <si>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</si>
  <si>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</si>
  <si>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</si>
  <si>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</si>
  <si>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</si>
  <si>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</si>
  <si>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</si>
  <si>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</si>
  <si>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</si>
  <si>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</si>
  <si>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</si>
  <si>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</si>
  <si>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</si>
  <si>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</si>
  <si>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</si>
  <si>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</si>
  <si>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</si>
  <si>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</si>
  <si>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</si>
  <si>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</si>
  <si>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</si>
  <si>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</si>
  <si>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</si>
  <si>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</si>
  <si>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</si>
  <si>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</si>
  <si>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</si>
  <si>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</si>
  <si>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</si>
  <si>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</si>
  <si>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</si>
  <si>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</si>
  <si>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</si>
  <si>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</si>
  <si>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</si>
  <si>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</si>
  <si>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</si>
  <si>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</si>
  <si>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</si>
  <si>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</si>
  <si>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</si>
  <si>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</si>
  <si>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</si>
  <si>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</si>
  <si>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</si>
  <si>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</si>
  <si>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</si>
  <si>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</si>
  <si>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</si>
  <si>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</si>
  <si>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</si>
  <si>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</si>
  <si>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</si>
  <si>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</si>
  <si>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</si>
  <si>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</si>
  <si>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</si>
  <si>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</si>
  <si>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</si>
  <si>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</si>
  <si>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</si>
  <si>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</si>
  <si>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</si>
  <si>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</si>
  <si>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</si>
  <si>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</si>
  <si>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</si>
  <si>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</si>
  <si>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</si>
  <si>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</si>
  <si>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</si>
  <si>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</si>
  <si>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</si>
  <si>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</si>
  <si>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</si>
  <si>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</si>
  <si>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</si>
  <si>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</si>
  <si>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</si>
  <si>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</si>
  <si>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</si>
  <si>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</si>
  <si>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</si>
  <si>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</si>
  <si>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</si>
  <si>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</si>
  <si>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</si>
  <si>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</si>
  <si>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</si>
  <si>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</si>
  <si>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</si>
  <si>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</si>
  <si>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</si>
  <si>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</si>
  <si>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</si>
  <si>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</si>
  <si>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</si>
  <si>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</si>
  <si>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</si>
  <si>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</si>
  <si>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</si>
  <si>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</si>
  <si>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</si>
  <si>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</si>
  <si>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</si>
  <si>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</si>
  <si>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</si>
  <si>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</si>
  <si>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</si>
  <si>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</si>
  <si>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</si>
  <si>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</si>
  <si>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</si>
  <si>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</si>
  <si>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</si>
  <si>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</si>
  <si>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</si>
  <si>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</si>
  <si>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</si>
  <si>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</si>
  <si>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</si>
  <si>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</si>
  <si>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</si>
  <si>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</si>
  <si>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</si>
  <si>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</si>
  <si>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</si>
  <si>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</si>
  <si>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</si>
  <si>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</si>
  <si>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</si>
  <si>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</si>
  <si>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</si>
  <si>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</si>
  <si>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</si>
  <si>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</si>
  <si>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</si>
  <si>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</si>
  <si>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</si>
  <si>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</si>
  <si>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</si>
  <si>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</si>
  <si>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</si>
  <si>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</si>
  <si>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</si>
  <si>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</si>
  <si>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</si>
  <si>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</si>
  <si>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</si>
  <si>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</si>
  <si>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</si>
  <si>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</si>
  <si>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</si>
  <si>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</si>
  <si>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</si>
  <si>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</si>
  <si>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</si>
  <si>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</si>
  <si>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</si>
  <si>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</si>
  <si>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</si>
  <si>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</si>
  <si>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</si>
  <si>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</si>
  <si>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</si>
  <si>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</si>
  <si>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</si>
  <si>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</si>
  <si>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</si>
  <si>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</si>
  <si>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</si>
  <si>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</si>
  <si>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</si>
  <si>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</si>
  <si>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</si>
  <si>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</si>
  <si>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</si>
  <si>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</si>
  <si>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</si>
  <si>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</si>
  <si>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</si>
  <si>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</si>
  <si>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</si>
  <si>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</si>
  <si>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</si>
  <si>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</si>
  <si>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</si>
  <si>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</si>
  <si>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</si>
  <si>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</si>
  <si>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</si>
  <si>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</si>
  <si>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</si>
  <si>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</si>
  <si>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</si>
  <si>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</si>
  <si>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</si>
  <si>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</si>
  <si>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</si>
  <si>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</si>
  <si>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</si>
  <si>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</si>
  <si>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</si>
  <si>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</si>
  <si>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</si>
  <si>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</si>
  <si>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</si>
  <si>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</si>
  <si>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</si>
  <si>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</si>
  <si>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</si>
  <si>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</si>
  <si>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</si>
  <si>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</si>
  <si>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</si>
  <si>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</si>
  <si>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</si>
  <si>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</si>
  <si>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</si>
  <si>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</si>
  <si>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</si>
  <si>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</si>
  <si>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</si>
  <si>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</si>
  <si>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</si>
  <si>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</si>
  <si>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</si>
  <si>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</si>
  <si>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</si>
  <si>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</si>
  <si>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</si>
  <si>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</si>
  <si>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</si>
  <si>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</si>
  <si>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</si>
  <si>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</si>
  <si>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</si>
  <si>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</si>
  <si>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</si>
  <si>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</si>
  <si>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</si>
  <si>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</si>
  <si>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</si>
  <si>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</si>
  <si>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</si>
  <si>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</si>
  <si>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</si>
  <si>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</si>
  <si>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</si>
  <si>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</si>
  <si>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</si>
  <si>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</si>
  <si>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</si>
  <si>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</si>
  <si>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</si>
  <si>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</si>
  <si>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</si>
  <si>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</si>
  <si>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</si>
  <si>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</si>
  <si>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</si>
  <si>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</si>
  <si>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</si>
  <si>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</si>
  <si>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</si>
  <si>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</si>
  <si>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</si>
  <si>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</si>
  <si>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</si>
  <si>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</si>
  <si>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</si>
  <si>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</si>
  <si>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</si>
  <si>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</si>
  <si>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</si>
  <si>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</si>
  <si>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</si>
  <si>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</si>
  <si>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</si>
  <si>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</si>
  <si>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</si>
  <si>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</si>
  <si>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</si>
  <si>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</si>
  <si>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</si>
  <si>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</si>
  <si>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</si>
  <si>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</si>
  <si>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</si>
  <si>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</si>
  <si>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</si>
  <si>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</si>
  <si>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</si>
  <si>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</si>
  <si>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</si>
  <si>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</si>
  <si>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</si>
  <si>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</si>
  <si>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</si>
  <si>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</si>
  <si>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</si>
  <si>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</si>
  <si>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</si>
  <si>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</si>
  <si>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</si>
  <si>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</si>
  <si>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</si>
  <si>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</si>
  <si>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</si>
  <si>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</si>
  <si>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</si>
  <si>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</si>
  <si>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</si>
  <si>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</si>
  <si>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</si>
  <si>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</si>
  <si>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</si>
  <si>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</si>
  <si>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</si>
  <si>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</si>
  <si>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</si>
  <si>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</si>
  <si>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</si>
  <si>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</si>
  <si>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</si>
  <si>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</si>
  <si>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</si>
  <si>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</si>
  <si>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</si>
  <si>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</si>
  <si>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</si>
  <si>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</si>
  <si>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</si>
  <si>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</si>
  <si>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</si>
  <si>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</si>
  <si>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</si>
  <si>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</si>
  <si>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</si>
  <si>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</si>
  <si>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</si>
  <si>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</si>
  <si>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</si>
  <si>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</si>
  <si>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</si>
  <si>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</si>
  <si>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</si>
  <si>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</si>
  <si>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</si>
  <si>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</si>
  <si>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</si>
  <si>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</si>
  <si>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</si>
  <si>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</si>
  <si>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</si>
  <si>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</si>
  <si>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</si>
  <si>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</si>
  <si>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</si>
  <si>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</si>
  <si>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</si>
  <si>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</si>
  <si>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</si>
  <si>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</si>
  <si>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</si>
  <si>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</si>
  <si>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</si>
  <si>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</si>
  <si>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</si>
  <si>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</si>
  <si>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</si>
  <si>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</si>
  <si>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</si>
  <si>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</si>
  <si>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</si>
  <si>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</si>
  <si>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</si>
  <si>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</si>
  <si>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</si>
  <si>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</si>
  <si>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</si>
  <si>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</si>
  <si>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</si>
  <si>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</si>
  <si>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</si>
  <si>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</si>
  <si>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</si>
  <si>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</si>
  <si>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</si>
  <si>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</si>
  <si>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</si>
  <si>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</si>
  <si>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</si>
  <si>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</si>
  <si>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</si>
  <si>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</si>
  <si>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</si>
  <si>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</si>
  <si>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</si>
  <si>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</si>
  <si>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</si>
  <si>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</si>
  <si>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</si>
  <si>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</si>
  <si>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</si>
  <si>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</si>
  <si>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</si>
  <si>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</si>
  <si>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</si>
  <si>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</si>
  <si>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</si>
  <si>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</si>
  <si>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</si>
  <si>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</si>
  <si>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</si>
  <si>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</si>
  <si>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</si>
  <si>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</si>
  <si>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</si>
  <si>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</si>
  <si>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</si>
  <si>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</si>
  <si>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</si>
  <si>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</si>
  <si>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</si>
  <si>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</si>
  <si>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</si>
  <si>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</si>
  <si>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</si>
  <si>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</si>
  <si>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</si>
  <si>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</si>
  <si>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</si>
  <si>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</si>
  <si>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</si>
  <si>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</si>
  <si>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</si>
  <si>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</si>
  <si>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</si>
  <si>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</si>
  <si>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</si>
  <si>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</si>
  <si>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</si>
  <si>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</si>
  <si>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</si>
  <si>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</si>
  <si>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</si>
  <si>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</si>
  <si>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</si>
  <si>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</si>
  <si>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</si>
  <si>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</si>
  <si>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</si>
  <si>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</si>
  <si>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</si>
  <si>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</si>
  <si>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</si>
  <si>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</si>
  <si>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</si>
  <si>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</si>
  <si>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</si>
  <si>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</si>
  <si>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</si>
  <si>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</si>
  <si>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</si>
  <si>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</si>
  <si>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</si>
  <si>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</si>
  <si>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</si>
  <si>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</si>
  <si>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</si>
  <si>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</si>
  <si>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</si>
  <si>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</si>
  <si>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</si>
  <si>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</si>
  <si>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</si>
  <si>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</si>
  <si>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</si>
  <si>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</si>
  <si>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</si>
  <si>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</si>
  <si>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</si>
  <si>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</si>
  <si>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</si>
  <si>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</si>
  <si>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</si>
  <si>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</si>
  <si>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</si>
  <si>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</si>
  <si>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</si>
  <si>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</si>
  <si>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</si>
  <si>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</si>
  <si>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</si>
  <si>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</si>
  <si>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</si>
  <si>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</si>
  <si>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</si>
  <si>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</si>
  <si>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</si>
  <si>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</si>
  <si>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</si>
  <si>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</si>
  <si>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</si>
  <si>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</si>
  <si>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</si>
  <si>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</si>
  <si>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</si>
  <si>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</si>
  <si>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</si>
  <si>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</si>
  <si>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</si>
  <si>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</si>
  <si>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</si>
  <si>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</si>
  <si>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</si>
  <si>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</si>
  <si>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</si>
  <si>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</si>
  <si>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</si>
  <si>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</si>
  <si>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</si>
  <si>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</si>
  <si>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</si>
  <si>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</si>
  <si>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</si>
  <si>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</si>
  <si>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</si>
  <si>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</si>
  <si>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</si>
  <si>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</si>
  <si>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</si>
  <si>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</si>
  <si>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</si>
  <si>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</si>
  <si>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</si>
  <si>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</si>
  <si>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</si>
  <si>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</si>
  <si>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</si>
  <si>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</si>
  <si>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</si>
  <si>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</si>
  <si>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</si>
  <si>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</si>
  <si>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</si>
  <si>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</si>
  <si>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</si>
  <si>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</si>
  <si>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</si>
  <si>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</si>
  <si>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</si>
  <si>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</si>
  <si>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</si>
  <si>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</si>
  <si>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</si>
  <si>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</si>
  <si>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</si>
  <si>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</si>
  <si>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</si>
  <si>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</si>
  <si>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</si>
  <si>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</si>
  <si>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</si>
  <si>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</si>
  <si>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</si>
  <si>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</si>
  <si>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</si>
  <si>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</si>
  <si>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</si>
  <si>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</si>
  <si>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</si>
  <si>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</si>
  <si>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</si>
  <si>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</si>
  <si>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</si>
  <si>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</si>
  <si>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</si>
  <si>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</si>
  <si>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</si>
  <si>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</si>
  <si>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</si>
  <si>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</si>
  <si>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</si>
  <si>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</si>
  <si>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</si>
  <si>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</si>
  <si>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</si>
  <si>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</si>
  <si>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</si>
  <si>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</si>
  <si>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</si>
  <si>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</si>
  <si>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</si>
  <si>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</si>
  <si>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</si>
  <si>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</si>
  <si>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</si>
  <si>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</si>
  <si>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</si>
  <si>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</si>
  <si>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</si>
  <si>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</si>
  <si>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</si>
  <si>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</si>
  <si>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</si>
  <si>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</si>
  <si>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</si>
  <si>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</si>
  <si>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</si>
  <si>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</si>
  <si>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</si>
  <si>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</si>
  <si>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</si>
  <si>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</si>
  <si>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</si>
  <si>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</si>
  <si>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</si>
  <si>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</si>
  <si>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</si>
  <si>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</si>
  <si>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</si>
  <si>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</si>
  <si>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</si>
  <si>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</si>
  <si>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</si>
  <si>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</si>
  <si>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</si>
  <si>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</si>
  <si>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</si>
  <si>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</si>
  <si>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</si>
  <si>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</si>
  <si>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</si>
  <si>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</si>
  <si>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</si>
  <si>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</si>
  <si>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</si>
  <si>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</si>
  <si>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</si>
  <si>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</si>
  <si>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</si>
  <si>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</si>
  <si>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</si>
  <si>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</si>
  <si>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</si>
  <si>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</si>
  <si>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</si>
  <si>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</si>
  <si>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</si>
  <si>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</si>
  <si>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</si>
  <si>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</si>
  <si>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</si>
  <si>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</si>
  <si>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</si>
  <si>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</si>
  <si>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</si>
  <si>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</si>
  <si>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</si>
  <si>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</si>
  <si>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</si>
  <si>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</si>
  <si>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</si>
  <si>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</si>
  <si>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</si>
  <si>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</si>
  <si>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</si>
  <si>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</si>
  <si>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</si>
  <si>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</si>
  <si>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</si>
  <si>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</si>
  <si>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</si>
  <si>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</si>
  <si>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</si>
  <si>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</si>
  <si>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</si>
  <si>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</si>
  <si>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</si>
  <si>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</si>
  <si>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</si>
  <si>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</si>
  <si>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</si>
  <si>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</si>
  <si>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</si>
  <si>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</si>
  <si>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</si>
  <si>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</si>
  <si>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</si>
  <si>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</si>
  <si>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</si>
  <si>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</si>
  <si>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</si>
  <si>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</si>
  <si>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</si>
  <si>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</si>
  <si>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</si>
  <si>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</si>
  <si>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</si>
  <si>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</si>
  <si>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</si>
  <si>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</si>
  <si>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</si>
  <si>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</si>
  <si>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</si>
  <si>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</si>
  <si>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</si>
  <si>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</si>
  <si>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</si>
  <si>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</si>
  <si>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</si>
  <si>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</si>
  <si>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</si>
  <si>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</si>
  <si>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</si>
  <si>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</si>
  <si>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</si>
  <si>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</si>
  <si>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</si>
  <si>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</si>
  <si>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</si>
  <si>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</si>
  <si>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</si>
  <si>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</si>
  <si>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</si>
  <si>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</si>
  <si>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</si>
  <si>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</si>
  <si>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</si>
  <si>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</si>
  <si>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</si>
  <si>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</si>
  <si>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</si>
  <si>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</si>
  <si>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</si>
  <si>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</si>
  <si>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</si>
  <si>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</si>
  <si>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</si>
  <si>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</si>
  <si>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</si>
  <si>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</si>
  <si>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</si>
  <si>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</si>
  <si>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</si>
  <si>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</si>
  <si>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</si>
  <si>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</si>
  <si>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</si>
  <si>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</si>
  <si>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</si>
  <si>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</si>
  <si>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</si>
  <si>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</si>
  <si>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</si>
  <si>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</si>
  <si>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</si>
  <si>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</si>
  <si>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</si>
  <si>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</si>
  <si>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</si>
  <si>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</si>
  <si>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</si>
  <si>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</si>
  <si>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</si>
  <si>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</si>
  <si>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</si>
  <si>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</si>
  <si>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</si>
  <si>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</si>
  <si>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</si>
  <si>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</si>
  <si>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</si>
  <si>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</si>
  <si>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</si>
  <si>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</si>
  <si>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</si>
  <si>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</si>
  <si>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</si>
  <si>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</si>
  <si>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</si>
  <si>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</si>
  <si>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</si>
  <si>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</si>
  <si>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</si>
  <si>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</si>
  <si>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</si>
  <si>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</si>
  <si>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</si>
  <si>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</si>
  <si>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</si>
  <si>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</si>
  <si>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</si>
  <si>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</si>
  <si>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</si>
  <si>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</si>
  <si>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</si>
  <si>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</si>
  <si>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</si>
  <si>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</si>
  <si>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</si>
  <si>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</si>
  <si>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</si>
  <si>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</si>
  <si>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</si>
  <si>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</si>
  <si>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</si>
  <si>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</si>
  <si>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</si>
  <si>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</si>
  <si>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</si>
  <si>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</si>
  <si>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</si>
  <si>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</si>
  <si>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</si>
  <si>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</si>
  <si>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</si>
  <si>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</si>
  <si>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</si>
  <si>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</si>
  <si>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</si>
  <si>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</si>
  <si>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</si>
  <si>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</si>
  <si>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</si>
  <si>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</si>
  <si>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</si>
  <si>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</si>
  <si>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</si>
  <si>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</si>
  <si>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</si>
  <si>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</si>
  <si>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</si>
  <si>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</si>
  <si>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</si>
  <si>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</si>
  <si>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</si>
  <si>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</si>
  <si>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</si>
  <si>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</si>
  <si>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</si>
  <si>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</si>
  <si>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</si>
  <si>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</si>
  <si>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</si>
  <si>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</si>
  <si>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</si>
  <si>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</si>
  <si>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</si>
  <si>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</si>
  <si>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</si>
  <si>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</si>
  <si>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</si>
  <si>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</si>
  <si>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</si>
  <si>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</si>
  <si>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</si>
  <si>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</si>
  <si>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</si>
  <si>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</si>
  <si>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</si>
  <si>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</si>
  <si>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</si>
  <si>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</si>
  <si>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</si>
  <si>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</si>
  <si>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</si>
  <si>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</si>
  <si>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</si>
  <si>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</si>
  <si>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</si>
  <si>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</si>
  <si>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</si>
  <si>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</si>
  <si>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</si>
  <si>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</si>
  <si>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</si>
  <si>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</si>
  <si>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</si>
  <si>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</si>
  <si>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</si>
  <si>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</si>
  <si>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</si>
  <si>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</si>
  <si>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</si>
  <si>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</si>
  <si>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</si>
  <si>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</si>
  <si>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</si>
  <si>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</si>
  <si>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</si>
  <si>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</si>
  <si>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</si>
  <si>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</si>
  <si>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</si>
  <si>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</si>
  <si>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</si>
  <si>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</si>
  <si>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</si>
  <si>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</si>
  <si>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</si>
  <si>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</si>
  <si>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</si>
  <si>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</si>
  <si>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</si>
  <si>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</si>
  <si>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</si>
  <si>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</si>
  <si>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</si>
  <si>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</si>
  <si>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</si>
  <si>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</si>
  <si>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</si>
  <si>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</si>
  <si>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</si>
  <si>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</si>
  <si>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</si>
  <si>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</si>
  <si>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</si>
  <si>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</si>
  <si>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</si>
  <si>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</si>
  <si>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</si>
  <si>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</si>
  <si>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</si>
  <si>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</si>
  <si>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</si>
  <si>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</si>
  <si>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</si>
  <si>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</si>
  <si>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</si>
  <si>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</si>
  <si>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</si>
  <si>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</si>
  <si>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</si>
  <si>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</si>
  <si>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</si>
  <si>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</si>
  <si>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</si>
  <si>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</si>
  <si>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</si>
  <si>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</si>
  <si>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</si>
  <si>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</si>
  <si>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</si>
  <si>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</si>
  <si>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</si>
  <si>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</si>
  <si>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</si>
  <si>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</si>
  <si>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</si>
  <si>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</si>
  <si>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</si>
  <si>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</si>
  <si>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</si>
  <si>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</si>
  <si>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</si>
  <si>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</si>
  <si>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</si>
  <si>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</si>
  <si>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</si>
  <si>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</si>
  <si>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</si>
  <si>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</si>
  <si>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</si>
  <si>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</si>
  <si>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</si>
  <si>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</si>
  <si>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</si>
  <si>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</si>
  <si>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</si>
  <si>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</si>
  <si>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</si>
  <si>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</si>
  <si>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</si>
  <si>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</si>
  <si>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</si>
  <si>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</si>
  <si>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</si>
  <si>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</si>
  <si>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</si>
  <si>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</si>
  <si>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</si>
  <si>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</si>
  <si>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</si>
  <si>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</si>
  <si>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</si>
  <si>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</si>
  <si>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</si>
  <si>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</si>
  <si>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</si>
  <si>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</si>
  <si>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</si>
  <si>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</si>
  <si>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</si>
  <si>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</si>
  <si>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</si>
  <si>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</si>
  <si>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</si>
  <si>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</si>
  <si>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</si>
  <si>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</si>
  <si>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</si>
  <si>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</si>
  <si>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</si>
  <si>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</si>
  <si>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</si>
  <si>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</si>
  <si>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</si>
  <si>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</si>
  <si>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</si>
  <si>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</si>
  <si>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</si>
  <si>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</si>
  <si>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</si>
  <si>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</si>
  <si>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</si>
  <si>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</si>
  <si>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</si>
  <si>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</si>
  <si>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</si>
  <si>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</si>
  <si>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</si>
  <si>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</si>
  <si>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</si>
  <si>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</si>
  <si>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</si>
  <si>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</si>
  <si>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</si>
  <si>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</si>
  <si>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</si>
  <si>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</si>
  <si>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</si>
  <si>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</si>
  <si>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</si>
  <si>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</si>
  <si>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</si>
  <si>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</si>
  <si>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</si>
  <si>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</si>
  <si>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</si>
  <si>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</si>
  <si>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</si>
  <si>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</si>
  <si>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</si>
  <si>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</si>
  <si>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</si>
  <si>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</si>
  <si>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</si>
  <si>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</si>
  <si>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</si>
  <si>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</si>
  <si>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</si>
  <si>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</si>
  <si>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</si>
  <si>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</si>
  <si>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</si>
  <si>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</si>
  <si>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</si>
  <si>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</si>
  <si>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</si>
  <si>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</si>
  <si>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</si>
  <si>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</si>
  <si>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</si>
  <si>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</si>
  <si>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</si>
  <si>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</si>
  <si>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</si>
  <si>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</si>
  <si>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</si>
  <si>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</si>
  <si>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</si>
  <si>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</si>
  <si>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</si>
  <si>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</si>
  <si>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</si>
  <si>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</si>
  <si>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</si>
  <si>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</si>
  <si>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</si>
  <si>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</si>
  <si>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</si>
  <si>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</si>
  <si>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</si>
  <si>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</si>
  <si>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</si>
  <si>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</si>
  <si>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</si>
  <si>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</si>
  <si>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</si>
  <si>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</si>
  <si>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</si>
  <si>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</si>
  <si>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</si>
  <si>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</si>
  <si>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</si>
  <si>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</si>
  <si>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</si>
  <si>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</si>
  <si>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</si>
  <si>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</si>
  <si>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</si>
  <si>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</si>
  <si>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</si>
  <si>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</si>
  <si>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</si>
  <si>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</si>
  <si>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</si>
  <si>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</si>
  <si>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</si>
  <si>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</si>
  <si>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</si>
  <si>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</si>
  <si>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</si>
  <si>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</si>
  <si>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</si>
  <si>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</si>
  <si>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</si>
  <si>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</si>
  <si>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</si>
  <si>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</si>
  <si>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</si>
  <si>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</si>
  <si>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</si>
  <si>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</si>
  <si>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</si>
  <si>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</si>
  <si>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</si>
  <si>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</si>
  <si>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</si>
  <si>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</si>
  <si>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</si>
  <si>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</si>
  <si>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</si>
  <si>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</si>
  <si>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</si>
  <si>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</si>
  <si>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</si>
  <si>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</si>
  <si>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</si>
  <si>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</si>
  <si>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</si>
  <si>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</si>
  <si>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</si>
  <si>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</si>
  <si>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</si>
  <si>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</si>
  <si>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</si>
  <si>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</si>
  <si>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</si>
  <si>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</si>
  <si>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</si>
  <si>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</si>
  <si>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</si>
  <si>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</si>
  <si>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</si>
  <si>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</si>
  <si>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</si>
  <si>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</si>
  <si>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</si>
  <si>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</si>
  <si>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</si>
  <si>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</si>
  <si>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</si>
  <si>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</si>
  <si>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</si>
  <si>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</si>
  <si>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</si>
  <si>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</si>
  <si>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</si>
  <si>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</si>
  <si>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</si>
  <si>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</si>
  <si>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</si>
  <si>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</si>
  <si>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</si>
  <si>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</si>
  <si>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</si>
  <si>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</si>
  <si>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</si>
  <si>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</si>
  <si>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</si>
  <si>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</si>
  <si>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</si>
  <si>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</si>
  <si>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</si>
  <si>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</si>
  <si>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</si>
  <si>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</si>
  <si>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</si>
  <si>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</si>
  <si>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</si>
  <si>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</si>
  <si>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</si>
  <si>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</si>
  <si>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</si>
  <si>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</si>
  <si>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</si>
  <si>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</si>
  <si>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</si>
  <si>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</si>
  <si>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</si>
  <si>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</si>
  <si>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</si>
  <si>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</si>
  <si>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</si>
  <si>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</si>
  <si>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</si>
  <si>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</si>
  <si>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</si>
  <si>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</si>
  <si>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</si>
  <si>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</si>
  <si>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</si>
  <si>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</si>
  <si>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</si>
  <si>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</si>
  <si>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</si>
  <si>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</si>
  <si>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</si>
  <si>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</si>
  <si>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</si>
  <si>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</si>
  <si>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</si>
  <si>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</si>
  <si>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</si>
  <si>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</si>
  <si>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</si>
  <si>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</si>
  <si>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</si>
  <si>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</si>
  <si>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</si>
  <si>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</si>
  <si>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</si>
  <si>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</si>
  <si>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</si>
  <si>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</si>
  <si>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</si>
  <si>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</si>
  <si>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</si>
  <si>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</si>
  <si>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</si>
  <si>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</si>
  <si>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</si>
  <si>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</si>
  <si>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</si>
  <si>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</si>
  <si>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</si>
  <si>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</si>
  <si>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</si>
  <si>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</si>
  <si>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</si>
  <si>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</si>
  <si>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</si>
  <si>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</si>
  <si>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</si>
  <si>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</si>
  <si>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</si>
  <si>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</si>
  <si>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</si>
  <si>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</si>
  <si>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</si>
  <si>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</si>
  <si>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</si>
  <si>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</si>
  <si>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</si>
  <si>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</si>
  <si>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</si>
  <si>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</si>
  <si>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</si>
  <si>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</si>
  <si>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</si>
  <si>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</si>
  <si>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</si>
  <si>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</si>
  <si>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</si>
  <si>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</si>
  <si>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</si>
  <si>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</si>
  <si>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</si>
  <si>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</si>
  <si>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</si>
  <si>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</si>
  <si>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</si>
  <si>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</si>
  <si>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</si>
  <si>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</si>
  <si>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</si>
  <si>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</si>
  <si>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</si>
  <si>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</si>
  <si>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</si>
  <si>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</si>
  <si>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</si>
  <si>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</si>
  <si>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</si>
  <si>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</si>
  <si>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</si>
  <si>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</si>
  <si>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</si>
  <si>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</si>
  <si>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</si>
  <si>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</si>
  <si>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</si>
  <si>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</si>
  <si>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</si>
  <si>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</si>
  <si>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</si>
  <si>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</si>
  <si>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</si>
  <si>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</si>
  <si>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</si>
  <si>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</si>
  <si>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</si>
  <si>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</si>
  <si>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</si>
  <si>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</si>
  <si>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</si>
  <si>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</si>
  <si>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</si>
  <si>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</si>
  <si>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</si>
  <si>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</si>
  <si>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</si>
  <si>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</si>
  <si>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</si>
  <si>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</si>
  <si>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</si>
  <si>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</si>
  <si>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</si>
  <si>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</si>
  <si>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</si>
  <si>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</si>
  <si>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</si>
  <si>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</si>
  <si>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</si>
  <si>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</si>
  <si>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</si>
  <si>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</si>
  <si>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</si>
  <si>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</si>
  <si>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</si>
  <si>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</si>
  <si>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</si>
  <si>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</si>
  <si>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</si>
  <si>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</si>
  <si>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</si>
  <si>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</si>
  <si>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</si>
  <si>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</si>
  <si>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</si>
  <si>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</si>
  <si>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</si>
  <si>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</si>
  <si>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</si>
  <si>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</si>
  <si>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</si>
  <si>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</si>
  <si>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</si>
  <si>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</si>
  <si>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</si>
  <si>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</si>
  <si>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</si>
  <si>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</si>
  <si>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</si>
  <si>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</si>
  <si>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</si>
  <si>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</si>
  <si>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</si>
  <si>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</si>
  <si>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</si>
  <si>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</si>
  <si>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</si>
  <si>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</si>
  <si>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</si>
  <si>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</si>
  <si>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</si>
  <si>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</si>
  <si>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</si>
  <si>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</si>
  <si>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</si>
  <si>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</si>
  <si>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</si>
  <si>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</si>
  <si>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</si>
  <si>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</si>
  <si>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</si>
  <si>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</si>
  <si>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</si>
  <si>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</si>
  <si>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</si>
  <si>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</si>
  <si>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</si>
  <si>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</si>
  <si>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</si>
  <si>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</si>
  <si>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</si>
  <si>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</si>
  <si>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</si>
  <si>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</si>
  <si>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</si>
  <si>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</si>
  <si>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</si>
  <si>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</si>
  <si>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</si>
  <si>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</si>
  <si>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</si>
  <si>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</si>
  <si>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</si>
  <si>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</si>
  <si>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</si>
  <si>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</si>
  <si>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</si>
  <si>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</si>
  <si>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</si>
  <si>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</si>
  <si>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</si>
  <si>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</si>
  <si>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</si>
  <si>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</si>
  <si>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</si>
  <si>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</si>
  <si>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</si>
  <si>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</si>
  <si>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</si>
  <si>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</si>
  <si>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</si>
  <si>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</si>
  <si>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</si>
  <si>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</si>
  <si>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</si>
  <si>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</si>
  <si>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</si>
  <si>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</si>
  <si>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</si>
  <si>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</si>
  <si>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</si>
  <si>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</si>
  <si>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</si>
  <si>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</si>
  <si>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</si>
  <si>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</si>
  <si>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</si>
  <si>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</si>
  <si>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</si>
  <si>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</si>
  <si>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</si>
  <si>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</si>
  <si>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</si>
  <si>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</si>
  <si>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</si>
  <si>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</si>
  <si>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</si>
  <si>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</si>
  <si>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</si>
  <si>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</si>
  <si>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</si>
  <si>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</si>
  <si>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</si>
  <si>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</si>
  <si>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</si>
  <si>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</si>
  <si>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</si>
  <si>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</si>
  <si>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</si>
  <si>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</si>
  <si>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</si>
  <si>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</si>
  <si>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</si>
  <si>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</si>
  <si>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</si>
  <si>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</si>
  <si>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</si>
  <si>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</si>
  <si>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</si>
  <si>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</si>
  <si>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</si>
  <si>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</si>
  <si>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</si>
  <si>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</si>
  <si>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</si>
  <si>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</si>
  <si>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</si>
  <si>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</si>
  <si>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</si>
  <si>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</si>
  <si>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</si>
  <si>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</si>
  <si>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</si>
  <si>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</si>
  <si>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</si>
  <si>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</si>
  <si>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</si>
  <si>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</si>
  <si>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</si>
  <si>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</si>
  <si>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</si>
  <si>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</si>
  <si>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</si>
  <si>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</si>
  <si>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</si>
  <si>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</si>
  <si>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</si>
  <si>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</si>
  <si>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</si>
  <si>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</si>
  <si>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</si>
  <si>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</si>
  <si>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</si>
  <si>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</si>
  <si>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</si>
  <si>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</si>
  <si>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</si>
  <si>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</si>
  <si>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</si>
  <si>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</si>
  <si>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</si>
  <si>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</si>
  <si>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</si>
  <si>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</si>
  <si>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</si>
  <si>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</si>
  <si>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</si>
  <si>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</si>
  <si>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</si>
  <si>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</si>
  <si>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</si>
  <si>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</si>
  <si>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</si>
  <si>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</si>
  <si>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</si>
  <si>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</si>
  <si>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</si>
  <si>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</si>
  <si>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</si>
  <si>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</si>
  <si>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</si>
  <si>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</si>
  <si>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</si>
  <si>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</si>
  <si>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</si>
  <si>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</si>
  <si>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</si>
  <si>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</si>
  <si>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</si>
  <si>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</si>
  <si>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</si>
  <si>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</si>
  <si>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</si>
  <si>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</si>
  <si>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</si>
  <si>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</si>
  <si>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</si>
  <si>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</si>
  <si>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</si>
  <si>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</si>
  <si>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</si>
  <si>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</si>
  <si>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</si>
  <si>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</si>
  <si>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</si>
  <si>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</si>
  <si>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</si>
  <si>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</si>
  <si>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</si>
  <si>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</si>
  <si>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</si>
  <si>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</si>
  <si>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</si>
  <si>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</si>
  <si>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</si>
  <si>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</si>
  <si>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</si>
  <si>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</si>
  <si>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</si>
  <si>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</si>
  <si>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</si>
  <si>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</si>
  <si>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</si>
  <si>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</si>
  <si>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</si>
  <si>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</si>
  <si>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</si>
  <si>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</si>
  <si>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</si>
  <si>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</si>
  <si>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</si>
  <si>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</si>
  <si>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</si>
  <si>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</si>
  <si>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</si>
  <si>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</si>
  <si>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</si>
  <si>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</si>
  <si>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</si>
  <si>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</si>
  <si>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</si>
  <si>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</si>
  <si>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</si>
  <si>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</si>
  <si>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</si>
  <si>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</si>
  <si>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</si>
  <si>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</si>
  <si>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</si>
  <si>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</si>
  <si>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</si>
  <si>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</si>
  <si>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</si>
  <si>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</si>
  <si>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</si>
  <si>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</si>
  <si>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</si>
  <si>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</si>
  <si>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</si>
  <si>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</si>
  <si>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</si>
  <si>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</si>
  <si>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</si>
  <si>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</si>
  <si>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</si>
  <si>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</si>
  <si>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</si>
  <si>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</si>
  <si>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</si>
  <si>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</si>
  <si>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</si>
  <si>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</si>
  <si>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</si>
  <si>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</si>
  <si>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</si>
  <si>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</si>
  <si>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</si>
  <si>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</si>
  <si>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</si>
  <si>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</si>
  <si>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</si>
  <si>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</si>
  <si>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</si>
  <si>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</si>
  <si>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</si>
  <si>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</si>
  <si>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</si>
  <si>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</si>
  <si>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</si>
  <si>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</si>
  <si>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</si>
  <si>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</si>
  <si>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</si>
  <si>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</si>
  <si>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</si>
  <si>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</si>
  <si>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</si>
  <si>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</si>
  <si>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</si>
  <si>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</si>
  <si>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</si>
  <si>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</si>
  <si>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</si>
  <si>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</si>
  <si>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</si>
  <si>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</si>
  <si>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</si>
  <si>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</si>
  <si>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</si>
  <si>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</si>
  <si>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</si>
  <si>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</si>
  <si>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</si>
  <si>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</si>
  <si>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</si>
  <si>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</si>
  <si>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</si>
  <si>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</si>
  <si>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</si>
  <si>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</si>
  <si>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</si>
  <si>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</si>
  <si>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</si>
  <si>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</si>
  <si>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</si>
  <si>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</si>
  <si>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</si>
  <si>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</si>
  <si>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</si>
  <si>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</si>
  <si>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</si>
  <si>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</si>
  <si>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</si>
  <si>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</si>
  <si>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</si>
  <si>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</si>
  <si>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</si>
  <si>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</si>
  <si>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</si>
  <si>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</si>
  <si>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</si>
  <si>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</si>
  <si>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</si>
  <si>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</si>
  <si>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</si>
  <si>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</si>
  <si>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</si>
  <si>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</si>
  <si>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</si>
  <si>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</si>
  <si>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</si>
  <si>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</si>
  <si>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</si>
  <si>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</si>
  <si>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</si>
  <si>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</si>
  <si>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</si>
  <si>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</si>
  <si>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</si>
  <si>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</si>
  <si>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</si>
  <si>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</si>
  <si>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</si>
  <si>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</si>
  <si>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</si>
  <si>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</si>
  <si>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</si>
  <si>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</si>
  <si>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</si>
  <si>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</si>
  <si>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</si>
  <si>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</si>
  <si>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</si>
  <si>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</si>
  <si>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</si>
  <si>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</si>
  <si>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</si>
  <si>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</si>
  <si>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</si>
  <si>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</si>
  <si>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</si>
  <si>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</si>
  <si>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</si>
  <si>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</si>
  <si>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</si>
  <si>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</si>
  <si>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</si>
  <si>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</si>
  <si>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</si>
  <si>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</si>
  <si>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</si>
  <si>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</si>
  <si>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</si>
  <si>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</si>
  <si>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</si>
  <si>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</si>
  <si>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</si>
  <si>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</si>
  <si>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</si>
  <si>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</si>
  <si>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</si>
  <si>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</si>
  <si>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</si>
  <si>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</si>
  <si>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</si>
  <si>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</si>
  <si>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</si>
  <si>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</si>
  <si>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</si>
  <si>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</si>
  <si>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</si>
  <si>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</si>
  <si>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</si>
  <si>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</si>
  <si>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</si>
  <si>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</si>
  <si>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</si>
  <si>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</si>
  <si>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</si>
  <si>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</si>
  <si>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</si>
  <si>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</si>
  <si>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</si>
  <si>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</si>
  <si>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</si>
  <si>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</si>
  <si>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</si>
  <si>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</si>
  <si>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</si>
  <si>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</si>
  <si>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</si>
  <si>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</si>
  <si>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</si>
  <si>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</si>
  <si>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</si>
  <si>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</si>
  <si>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</si>
  <si>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</si>
  <si>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</si>
  <si>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</si>
  <si>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</si>
  <si>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</si>
  <si>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</si>
  <si>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</si>
  <si>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</si>
  <si>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</si>
  <si>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</si>
  <si>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</si>
  <si>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</si>
  <si>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</si>
  <si>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</si>
  <si>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</si>
  <si>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</si>
  <si>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</si>
  <si>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</si>
  <si>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</si>
  <si>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</si>
  <si>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</si>
  <si>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</si>
  <si>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</si>
  <si>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</si>
  <si>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</si>
  <si>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</si>
  <si>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</si>
  <si>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</si>
  <si>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</si>
  <si>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</si>
  <si>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</si>
  <si>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</si>
  <si>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</si>
  <si>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</si>
  <si>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</si>
  <si>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</si>
  <si>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</si>
  <si>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</si>
  <si>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</si>
  <si>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</si>
  <si>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</si>
  <si>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</si>
  <si>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</si>
  <si>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</si>
  <si>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</si>
  <si>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</si>
  <si>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</si>
  <si>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</si>
  <si>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</si>
  <si>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</si>
  <si>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</si>
  <si>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</si>
  <si>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</si>
  <si>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</si>
  <si>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</si>
  <si>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</si>
  <si>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</si>
  <si>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</si>
  <si>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</si>
  <si>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</si>
  <si>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</si>
  <si>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</si>
  <si>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</si>
  <si>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</si>
  <si>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</si>
  <si>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</si>
  <si>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</si>
  <si>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</si>
  <si>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</si>
  <si>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</si>
  <si>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</si>
  <si>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</si>
  <si>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</si>
  <si>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</si>
  <si>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</si>
  <si>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</si>
  <si>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</si>
  <si>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</si>
  <si>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</si>
  <si>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</si>
  <si>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</si>
  <si>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</si>
  <si>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</si>
  <si>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</si>
  <si>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</si>
  <si>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</si>
  <si>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</si>
  <si>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</si>
  <si>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</si>
  <si>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</si>
  <si>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</si>
  <si>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</si>
  <si>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</si>
  <si>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</si>
  <si>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</si>
  <si>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</si>
  <si>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</si>
  <si>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</si>
  <si>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</si>
  <si>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</si>
  <si>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</si>
  <si>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</si>
  <si>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</si>
  <si>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</si>
  <si>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</si>
  <si>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</si>
  <si>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</si>
  <si>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</si>
  <si>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</si>
  <si>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</si>
  <si>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</si>
  <si>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</si>
  <si>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</si>
  <si>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</si>
  <si>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</si>
  <si>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</si>
  <si>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</si>
  <si>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</si>
  <si>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</si>
  <si>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</si>
  <si>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</si>
  <si>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</si>
  <si>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</si>
  <si>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</si>
  <si>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</si>
  <si>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</si>
  <si>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</si>
  <si>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</si>
  <si>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</si>
  <si>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</si>
  <si>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</si>
  <si>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</si>
  <si>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</si>
  <si>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</si>
  <si>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</si>
  <si>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</si>
  <si>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</si>
  <si>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</si>
  <si>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</si>
  <si>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</si>
  <si>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</si>
  <si>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</si>
  <si>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</si>
  <si>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</si>
  <si>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</si>
  <si>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</si>
  <si>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</si>
  <si>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</si>
  <si>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</si>
  <si>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</si>
  <si>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</si>
  <si>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</si>
  <si>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</si>
  <si>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</si>
  <si>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</si>
  <si>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</si>
  <si>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</si>
  <si>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</si>
  <si>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</si>
  <si>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</si>
  <si>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</si>
  <si>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</si>
  <si>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</si>
  <si>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</si>
  <si>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</si>
  <si>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</si>
  <si>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</si>
  <si>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</si>
  <si>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</si>
  <si>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</si>
  <si>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</si>
  <si>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</si>
  <si>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</si>
  <si>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</si>
  <si>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</si>
  <si>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</si>
  <si>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</si>
  <si>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</si>
  <si>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</si>
  <si>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</si>
  <si>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</si>
  <si>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</si>
  <si>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</si>
  <si>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</si>
  <si>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</si>
  <si>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</si>
  <si>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</si>
  <si>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</si>
  <si>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</si>
  <si>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</si>
  <si>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</si>
  <si>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</si>
  <si>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</si>
  <si>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</si>
  <si>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</si>
  <si>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</si>
  <si>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</si>
  <si>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</si>
  <si>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</si>
  <si>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</si>
  <si>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</si>
  <si>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</si>
  <si>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</si>
  <si>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</si>
  <si>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</si>
  <si>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</si>
  <si>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</si>
  <si>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</si>
  <si>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</si>
  <si>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</si>
  <si>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</si>
  <si>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</si>
  <si>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</si>
  <si>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</si>
  <si>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</si>
  <si>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</si>
  <si>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</si>
  <si>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</si>
  <si>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</si>
  <si>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</si>
  <si>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</si>
  <si>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</si>
  <si>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</si>
  <si>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</si>
  <si>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</si>
  <si>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</si>
  <si>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</si>
  <si>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</si>
  <si>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</si>
  <si>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</si>
  <si>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</si>
  <si>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</si>
  <si>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</si>
  <si>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</si>
  <si>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</si>
  <si>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</si>
  <si>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</si>
  <si>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</si>
  <si>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</si>
  <si>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</si>
  <si>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</si>
  <si>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</si>
  <si>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</si>
  <si>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</si>
  <si>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</si>
  <si>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</si>
  <si>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</si>
  <si>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</si>
  <si>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</si>
  <si>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</si>
  <si>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</si>
  <si>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</si>
  <si>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</si>
  <si>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</si>
  <si>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</si>
  <si>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</si>
  <si>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</si>
  <si>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</si>
  <si>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</si>
  <si>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</si>
  <si>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</si>
  <si>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</si>
  <si>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</si>
  <si>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</si>
  <si>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</si>
  <si>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</si>
  <si>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</si>
  <si>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</si>
  <si>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</si>
  <si>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</si>
  <si>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</si>
  <si>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</si>
  <si>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</si>
  <si>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</si>
  <si>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</si>
  <si>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</si>
  <si>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</si>
  <si>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</si>
  <si>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</si>
  <si>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</si>
  <si>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</si>
  <si>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</si>
  <si>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</si>
  <si>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</si>
  <si>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</si>
  <si>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</si>
  <si>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</si>
  <si>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</si>
  <si>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</si>
  <si>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</si>
  <si>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</si>
  <si>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</si>
  <si>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</si>
  <si>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</si>
  <si>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</si>
  <si>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</si>
  <si>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</si>
  <si>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</si>
  <si>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</si>
  <si>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</si>
  <si>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</si>
  <si>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</si>
  <si>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</si>
  <si>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</si>
  <si>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</si>
  <si>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</si>
  <si>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</si>
  <si>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</si>
  <si>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</si>
  <si>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</si>
  <si>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</si>
  <si>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</si>
  <si>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</si>
  <si>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</si>
  <si>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</si>
  <si>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</si>
  <si>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</si>
  <si>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</si>
  <si>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</si>
  <si>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</si>
  <si>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</si>
  <si>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</si>
  <si>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</si>
  <si>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</si>
  <si>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</si>
  <si>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</si>
  <si>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</si>
  <si>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</si>
  <si>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</si>
  <si>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</si>
  <si>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</si>
  <si>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</si>
  <si>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</si>
  <si>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</si>
  <si>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</si>
  <si>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</si>
  <si>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</si>
  <si>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</si>
  <si>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</si>
  <si>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</si>
  <si>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</si>
  <si>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</si>
  <si>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</si>
  <si>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</si>
  <si>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</si>
  <si>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</si>
  <si>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</si>
  <si>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</si>
  <si>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</si>
  <si>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</si>
  <si>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</si>
  <si>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</si>
  <si>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</si>
  <si>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</si>
  <si>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</si>
  <si>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</si>
  <si>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</si>
  <si>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</si>
  <si>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</si>
  <si>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</si>
  <si>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</si>
  <si>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</si>
  <si>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</si>
  <si>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</si>
  <si>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</si>
  <si>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</si>
  <si>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</si>
  <si>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</si>
  <si>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</si>
  <si>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</si>
  <si>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</si>
  <si>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</si>
  <si>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</si>
  <si>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</si>
  <si>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</si>
  <si>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</si>
  <si>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</si>
  <si>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</si>
  <si>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</si>
  <si>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</si>
  <si>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</si>
  <si>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</si>
  <si>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</si>
  <si>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</si>
  <si>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</si>
  <si>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</si>
  <si>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</si>
  <si>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</si>
  <si>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</si>
  <si>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</si>
  <si>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</si>
  <si>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</si>
  <si>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</si>
  <si>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</si>
  <si>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</si>
  <si>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</si>
  <si>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</si>
  <si>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</si>
  <si>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</si>
  <si>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</si>
  <si>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</si>
  <si>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</si>
  <si>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</si>
  <si>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</si>
  <si>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</si>
  <si>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</si>
  <si>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</si>
  <si>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</si>
  <si>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</si>
  <si>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</si>
  <si>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</si>
  <si>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</si>
  <si>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</si>
  <si>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</si>
  <si>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</si>
  <si>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</si>
  <si>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</si>
  <si>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</si>
  <si>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</si>
  <si>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</si>
  <si>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</si>
  <si>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</si>
  <si>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</si>
  <si>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</si>
  <si>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</si>
  <si>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</si>
  <si>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</si>
  <si>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</si>
  <si>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</si>
  <si>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</si>
  <si>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</si>
  <si>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</si>
  <si>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</si>
  <si>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</si>
  <si>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</si>
  <si>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</si>
  <si>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</si>
  <si>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</si>
  <si>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</si>
  <si>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</si>
  <si>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</si>
  <si>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</si>
  <si>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</si>
  <si>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</si>
  <si>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</si>
  <si>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</si>
  <si>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</si>
  <si>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</si>
  <si>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</si>
  <si>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</si>
  <si>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</si>
  <si>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</si>
  <si>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</si>
  <si>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</si>
  <si>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</si>
  <si>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</si>
  <si>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</si>
  <si>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</si>
  <si>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</si>
  <si>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</si>
  <si>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</si>
  <si>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</si>
  <si>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</si>
  <si>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</si>
  <si>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</si>
  <si>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</si>
  <si>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</si>
  <si>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</si>
  <si>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</si>
  <si>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</si>
  <si>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</si>
  <si>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</si>
  <si>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</si>
  <si>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</si>
  <si>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</si>
  <si>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</si>
  <si>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</si>
  <si>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</si>
  <si>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</si>
  <si>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</si>
  <si>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</si>
  <si>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</si>
  <si>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</si>
  <si>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</si>
  <si>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</si>
  <si>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</si>
  <si>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</si>
  <si>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</si>
  <si>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</si>
  <si>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</si>
  <si>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</si>
  <si>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</si>
  <si>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</si>
  <si>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</si>
  <si>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</si>
  <si>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</si>
  <si>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</si>
  <si>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</si>
  <si>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</si>
  <si>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</si>
  <si>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</si>
  <si>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</si>
  <si>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</si>
  <si>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</si>
  <si>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</si>
  <si>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</si>
  <si>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</si>
  <si>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</si>
  <si>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</si>
  <si>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</si>
  <si>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</si>
  <si>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</si>
  <si>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</si>
  <si>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</si>
  <si>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</si>
  <si>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</si>
  <si>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</si>
  <si>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</si>
  <si>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</si>
  <si>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</si>
  <si>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</si>
  <si>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</si>
  <si>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</si>
  <si>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</si>
  <si>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</si>
  <si>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</si>
  <si>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</si>
  <si>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</si>
  <si>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</si>
  <si>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</si>
  <si>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</si>
  <si>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</si>
  <si>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</si>
  <si>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</si>
  <si>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</si>
  <si>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</si>
  <si>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</si>
  <si>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</si>
  <si>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</si>
  <si>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</si>
  <si>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</si>
  <si>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</si>
  <si>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</si>
  <si>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</si>
  <si>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</si>
  <si>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</si>
  <si>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</si>
  <si>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</si>
  <si>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</si>
  <si>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</si>
  <si>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</si>
  <si>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</si>
  <si>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</si>
  <si>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</si>
  <si>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</si>
  <si>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</si>
  <si>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</si>
  <si>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</si>
  <si>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</si>
  <si>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</si>
  <si>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</si>
  <si>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</si>
  <si>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</si>
  <si>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</si>
  <si>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</si>
  <si>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</si>
  <si>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</si>
  <si>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</si>
  <si>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</si>
  <si>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</si>
  <si>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</si>
  <si>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</si>
  <si>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</si>
  <si>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</si>
  <si>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</si>
  <si>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</si>
  <si>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</si>
  <si>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</si>
  <si>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</si>
  <si>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</si>
  <si>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</si>
  <si>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</si>
  <si>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</si>
  <si>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</si>
  <si>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</si>
  <si>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</si>
  <si>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</si>
  <si>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</si>
  <si>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</si>
  <si>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</si>
  <si>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</si>
  <si>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</si>
  <si>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</si>
  <si>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</si>
  <si>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</si>
  <si>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</si>
  <si>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</si>
  <si>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</si>
  <si>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</si>
  <si>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</si>
  <si>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</si>
  <si>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</si>
  <si>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</si>
  <si>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</si>
  <si>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</si>
  <si>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</si>
  <si>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</si>
  <si>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</si>
  <si>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</si>
  <si>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</si>
  <si>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</si>
  <si>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</si>
  <si>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</si>
  <si>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</si>
  <si>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</si>
  <si>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</si>
  <si>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</si>
  <si>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</si>
  <si>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</si>
  <si>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</si>
  <si>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</si>
  <si>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</si>
  <si>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</si>
  <si>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</si>
  <si>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</si>
  <si>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</si>
  <si>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</si>
  <si>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</si>
  <si>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</si>
  <si>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</si>
  <si>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</si>
  <si>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</si>
  <si>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</si>
  <si>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</si>
  <si>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</si>
  <si>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</si>
  <si>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</si>
  <si>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</si>
  <si>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</si>
  <si>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</si>
  <si>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</si>
  <si>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</si>
  <si>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</si>
  <si>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</si>
  <si>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</si>
  <si>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</si>
  <si>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</si>
  <si>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</si>
  <si>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</si>
  <si>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</si>
  <si>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</si>
  <si>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</si>
  <si>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</si>
  <si>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</si>
  <si>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</si>
  <si>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</si>
  <si>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</si>
  <si>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</si>
  <si>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</si>
  <si>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</si>
  <si>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</si>
  <si>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</si>
  <si>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</si>
  <si>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</si>
  <si>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</si>
  <si>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</si>
  <si>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</si>
  <si>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</si>
  <si>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</si>
  <si>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</si>
  <si>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</si>
  <si>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</si>
  <si>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</si>
  <si>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</si>
  <si>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</si>
  <si>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</si>
  <si>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</si>
  <si>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</si>
  <si>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</si>
  <si>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</si>
  <si>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</si>
  <si>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</si>
  <si>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</si>
  <si>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</si>
  <si>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</si>
  <si>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</si>
  <si>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</si>
  <si>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</si>
  <si>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</si>
  <si>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</si>
  <si>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</si>
  <si>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</si>
  <si>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</si>
  <si>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</si>
  <si>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</si>
  <si>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</si>
  <si>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</si>
  <si>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</si>
  <si>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</si>
  <si>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</si>
  <si>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</si>
  <si>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</si>
  <si>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</si>
  <si>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</si>
  <si>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</si>
  <si>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</si>
  <si>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</si>
  <si>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</si>
  <si>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</si>
  <si>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</si>
  <si>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</si>
  <si>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</si>
  <si>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</si>
  <si>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</si>
  <si>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</si>
  <si>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</si>
  <si>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</si>
  <si>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</si>
  <si>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</si>
  <si>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</si>
  <si>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</si>
  <si>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</si>
  <si>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</si>
  <si>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</si>
  <si>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</si>
  <si>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</si>
  <si>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</si>
  <si>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</si>
  <si>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</si>
  <si>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</si>
  <si>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</si>
  <si>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</si>
  <si>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</si>
  <si>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</si>
  <si>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</si>
  <si>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</si>
  <si>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</si>
  <si>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</si>
  <si>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</si>
  <si>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</si>
  <si>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</si>
  <si>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</si>
  <si>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</si>
  <si>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</si>
  <si>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</si>
  <si>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</si>
  <si>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</si>
  <si>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</si>
  <si>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</si>
  <si>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</si>
  <si>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</si>
  <si>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</si>
  <si>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</si>
  <si>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</si>
  <si>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</si>
  <si>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</si>
  <si>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</si>
  <si>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</si>
  <si>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</si>
  <si>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</si>
  <si>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</si>
  <si>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</si>
  <si>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</si>
  <si>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</si>
  <si>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</si>
  <si>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</si>
  <si>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</si>
  <si>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</si>
  <si>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</si>
  <si>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</si>
  <si>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</si>
  <si>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</si>
  <si>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</si>
  <si>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</si>
  <si>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</si>
  <si>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</si>
  <si>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</si>
  <si>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</si>
  <si>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</si>
  <si>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</si>
  <si>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</si>
  <si>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</si>
  <si>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</si>
  <si>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</si>
  <si>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</si>
  <si>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</si>
  <si>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</si>
  <si>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</si>
  <si>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</si>
  <si>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</si>
  <si>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</si>
  <si>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</si>
  <si>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</si>
  <si>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</si>
  <si>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</si>
  <si>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</si>
  <si>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</si>
  <si>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</si>
  <si>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</si>
  <si>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</si>
  <si>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</si>
  <si>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</si>
  <si>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</si>
  <si>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</si>
  <si>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</si>
  <si>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</si>
  <si>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</si>
  <si>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</si>
  <si>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</si>
  <si>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</si>
  <si>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</si>
  <si>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</si>
  <si>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</si>
  <si>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</si>
  <si>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</si>
  <si>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</si>
  <si>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</si>
  <si>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</si>
  <si>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</si>
  <si>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</si>
  <si>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</si>
  <si>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</si>
  <si>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</si>
  <si>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</si>
  <si>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</si>
  <si>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</si>
  <si>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</si>
  <si>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</si>
  <si>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</si>
  <si>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</si>
  <si>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</si>
  <si>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</si>
  <si>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</si>
  <si>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</si>
  <si>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</si>
  <si>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</si>
  <si>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</si>
  <si>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</si>
  <si>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</si>
  <si>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</si>
  <si>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</si>
  <si>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</si>
  <si>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</si>
  <si>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</si>
  <si>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</si>
  <si>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</si>
  <si>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</si>
  <si>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</si>
  <si>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</si>
  <si>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</si>
  <si>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</si>
  <si>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</si>
  <si>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</si>
  <si>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</si>
  <si>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</si>
  <si>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</si>
  <si>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</si>
  <si>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</si>
  <si>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</si>
  <si>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</si>
  <si>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</si>
  <si>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</si>
  <si>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</si>
  <si>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</si>
  <si>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</si>
  <si>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</si>
  <si>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</si>
  <si>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</si>
  <si>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</si>
  <si>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</si>
  <si>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</si>
  <si>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</si>
  <si>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</si>
  <si>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</si>
  <si>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</si>
  <si>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</si>
  <si>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</si>
  <si>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</si>
  <si>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</si>
  <si>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</si>
  <si>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</si>
  <si>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</si>
  <si>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</si>
  <si>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</si>
  <si>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</si>
  <si>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</si>
  <si>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</si>
  <si>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</si>
  <si>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</si>
  <si>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</si>
  <si>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</si>
  <si>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</si>
  <si>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</si>
  <si>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</si>
  <si>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</si>
  <si>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</si>
  <si>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</si>
  <si>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</si>
  <si>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</si>
  <si>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</si>
  <si>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</si>
  <si>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</si>
  <si>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</si>
  <si>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</si>
  <si>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</si>
  <si>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</si>
  <si>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</si>
  <si>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</si>
  <si>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</si>
  <si>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</si>
  <si>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</si>
  <si>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</si>
  <si>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</si>
  <si>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</si>
  <si>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</si>
  <si>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</si>
  <si>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</si>
  <si>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</si>
  <si>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</si>
  <si>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</si>
  <si>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</si>
  <si>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</si>
  <si>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</si>
  <si>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</si>
  <si>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</si>
  <si>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</si>
  <si>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</si>
  <si>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</si>
  <si>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</si>
  <si>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</si>
  <si>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</si>
  <si>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</si>
  <si>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</si>
  <si>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</si>
  <si>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</si>
  <si>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</si>
  <si>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</si>
  <si>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</si>
  <si>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</si>
  <si>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</si>
  <si>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</si>
  <si>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</si>
  <si>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</si>
  <si>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</si>
  <si>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</si>
  <si>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</si>
  <si>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</si>
  <si>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</si>
  <si>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</si>
  <si>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</si>
  <si>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</si>
  <si>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</si>
  <si>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</si>
  <si>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</si>
  <si>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</si>
  <si>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</si>
  <si>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</si>
  <si>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</si>
  <si>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</si>
  <si>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</si>
  <si>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</si>
  <si>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</si>
  <si>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</si>
  <si>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</si>
  <si>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</si>
  <si>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</si>
  <si>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</si>
  <si>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</si>
  <si>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</si>
  <si>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</si>
  <si>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</si>
  <si>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</si>
  <si>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</si>
  <si>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</si>
  <si>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</si>
  <si>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</si>
  <si>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</si>
  <si>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</si>
  <si>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</si>
  <si>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</si>
  <si>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</si>
  <si>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</si>
  <si>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</si>
  <si>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</si>
  <si>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</si>
  <si>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</si>
  <si>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</si>
  <si>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</si>
  <si>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</si>
  <si>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</si>
  <si>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</si>
  <si>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</si>
  <si>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</si>
  <si>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</si>
  <si>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</si>
  <si>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</si>
  <si>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</si>
  <si>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</si>
  <si>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</si>
  <si>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</si>
  <si>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</si>
  <si>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</si>
  <si>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</si>
  <si>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</si>
  <si>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</si>
  <si>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</si>
  <si>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</si>
  <si>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</si>
  <si>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</si>
  <si>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</si>
  <si>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</si>
  <si>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</si>
  <si>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</si>
  <si>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</si>
  <si>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</si>
  <si>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</si>
  <si>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</si>
  <si>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</si>
  <si>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</si>
  <si>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</si>
  <si>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</si>
  <si>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</si>
  <si>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</si>
  <si>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</si>
  <si>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</si>
  <si>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</si>
  <si>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</si>
  <si>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</si>
  <si>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</si>
  <si>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</si>
  <si>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</si>
  <si>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</si>
  <si>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</si>
  <si>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</si>
  <si>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</si>
  <si>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</si>
  <si>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</si>
  <si>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</si>
  <si>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</si>
  <si>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</si>
  <si>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</si>
  <si>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</si>
  <si>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</si>
  <si>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</si>
  <si>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</si>
  <si>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</si>
  <si>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</si>
  <si>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</si>
  <si>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</si>
  <si>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</si>
  <si>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</si>
  <si>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</si>
  <si>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</si>
  <si>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</si>
  <si>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</si>
  <si>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</si>
  <si>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</si>
  <si>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</si>
  <si>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</si>
  <si>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</si>
  <si>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</si>
  <si>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</si>
  <si>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</si>
  <si>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</si>
  <si>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</si>
  <si>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</si>
  <si>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</si>
  <si>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</si>
  <si>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</si>
  <si>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</si>
  <si>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</si>
  <si>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</si>
  <si>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</si>
  <si>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</si>
  <si>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</si>
  <si>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</si>
  <si>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</si>
  <si>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</si>
  <si>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</si>
  <si>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</si>
  <si>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</si>
  <si>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</si>
  <si>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</si>
  <si>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</si>
  <si>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</si>
  <si>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</si>
  <si>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</si>
  <si>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</si>
  <si>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</si>
  <si>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</si>
  <si>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</si>
  <si>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</si>
  <si>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</si>
  <si>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</si>
  <si>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</si>
  <si>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</si>
  <si>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</si>
  <si>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</si>
  <si>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</si>
  <si>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</si>
  <si>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</si>
  <si>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</si>
  <si>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</si>
  <si>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</si>
  <si>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</si>
  <si>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</si>
  <si>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</si>
  <si>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</si>
  <si>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</si>
  <si>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</si>
  <si>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</si>
  <si>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</si>
  <si>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</si>
  <si>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</si>
  <si>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</si>
  <si>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</si>
  <si>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</si>
  <si>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</si>
  <si>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</si>
  <si>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</si>
  <si>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</si>
  <si>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</si>
  <si>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</si>
  <si>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</si>
  <si>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</si>
  <si>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</si>
  <si>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</si>
  <si>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</si>
  <si>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</si>
  <si>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</si>
  <si>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</si>
  <si>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</si>
  <si>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</si>
  <si>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</si>
  <si>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</si>
  <si>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</si>
  <si>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</si>
  <si>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</si>
  <si>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</si>
  <si>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</si>
  <si>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</si>
  <si>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</si>
  <si>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</si>
  <si>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</si>
  <si>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</si>
  <si>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</si>
  <si>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</si>
  <si>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</si>
  <si>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</si>
  <si>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</si>
  <si>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</si>
  <si>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</si>
  <si>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</si>
  <si>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</si>
  <si>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</si>
  <si>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</si>
  <si>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</si>
  <si>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</si>
  <si>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</si>
  <si>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</si>
  <si>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</si>
  <si>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</si>
  <si>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</si>
  <si>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</si>
  <si>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</si>
  <si>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</si>
  <si>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</si>
  <si>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</si>
  <si>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</si>
  <si>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</si>
  <si>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</si>
  <si>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</si>
  <si>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</si>
  <si>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</si>
  <si>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</si>
  <si>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</si>
  <si>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</si>
  <si>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</si>
  <si>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</si>
  <si>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</si>
  <si>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</si>
  <si>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</si>
  <si>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</si>
  <si>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</si>
  <si>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</si>
  <si>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</si>
  <si>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</si>
  <si>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</si>
  <si>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</si>
  <si>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</si>
  <si>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</si>
  <si>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</si>
  <si>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</si>
  <si>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</si>
  <si>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</si>
  <si>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</si>
  <si>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</si>
  <si>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</si>
  <si>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</si>
  <si>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</si>
  <si>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</si>
  <si>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</si>
  <si>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</si>
  <si>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</si>
  <si>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</si>
  <si>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</si>
  <si>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</si>
  <si>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</si>
  <si>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</si>
  <si>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</si>
  <si>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</si>
  <si>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</si>
  <si>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</si>
  <si>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</si>
  <si>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</si>
  <si>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</si>
  <si>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</si>
  <si>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</si>
  <si>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</si>
  <si>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</si>
  <si>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</si>
  <si>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</si>
  <si>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</si>
  <si>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</si>
  <si>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</si>
  <si>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</si>
  <si>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</si>
  <si>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</si>
  <si>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</si>
  <si>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</si>
  <si>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</si>
  <si>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</si>
  <si>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</si>
  <si>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</si>
  <si>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</si>
  <si>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</si>
  <si>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</si>
  <si>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</si>
  <si>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</si>
  <si>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</si>
  <si>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</si>
  <si>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</si>
  <si>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</si>
  <si>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</si>
  <si>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</si>
  <si>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</si>
  <si>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</si>
  <si>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</si>
  <si>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</si>
  <si>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</si>
  <si>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</si>
  <si>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</si>
  <si>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</si>
  <si>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</si>
  <si>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</si>
  <si>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</si>
  <si>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</si>
  <si>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</si>
  <si>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</si>
  <si>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</si>
  <si>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</si>
  <si>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</si>
  <si>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</si>
  <si>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</si>
  <si>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</si>
  <si>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</si>
  <si>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</si>
  <si>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</si>
  <si>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</si>
  <si>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</si>
  <si>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</si>
  <si>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</si>
  <si>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</si>
  <si>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</si>
  <si>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</si>
  <si>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</si>
  <si>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</si>
  <si>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</si>
  <si>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</si>
  <si>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</si>
  <si>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</si>
  <si>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</si>
  <si>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</si>
  <si>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</si>
  <si>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</si>
  <si>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</si>
  <si>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</si>
  <si>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</si>
  <si>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</si>
  <si>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</si>
  <si>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</si>
  <si>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</si>
  <si>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</si>
  <si>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</si>
  <si>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</si>
  <si>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</si>
  <si>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</si>
  <si>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</si>
  <si>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</si>
  <si>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</si>
  <si>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</si>
  <si>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</si>
  <si>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</si>
  <si>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</si>
  <si>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</si>
  <si>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</si>
  <si>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</si>
  <si>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</si>
  <si>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</si>
  <si>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</si>
  <si>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</si>
  <si>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</si>
  <si>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</si>
  <si>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</si>
  <si>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</si>
  <si>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</si>
  <si>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</si>
  <si>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</si>
  <si>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</si>
  <si>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</si>
  <si>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</si>
  <si>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</si>
  <si>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</si>
  <si>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</si>
  <si>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</si>
  <si>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</si>
  <si>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</si>
  <si>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</si>
  <si>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</si>
  <si>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</si>
  <si>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</si>
  <si>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</si>
  <si>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</si>
  <si>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</si>
  <si>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</si>
  <si>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</si>
  <si>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</si>
  <si>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</si>
  <si>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</si>
  <si>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</si>
  <si>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</si>
  <si>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</si>
  <si>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</si>
  <si>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</si>
  <si>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</si>
  <si>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</si>
  <si>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</si>
  <si>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</si>
  <si>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</si>
  <si>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</si>
  <si>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</si>
  <si>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</si>
  <si>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</si>
  <si>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</si>
  <si>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</si>
  <si>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</si>
  <si>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</si>
  <si>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</si>
  <si>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</si>
  <si>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</si>
  <si>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</si>
  <si>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</si>
  <si>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</si>
  <si>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</si>
  <si>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</si>
  <si>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</si>
  <si>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</si>
  <si>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</si>
  <si>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</si>
  <si>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</si>
  <si>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</si>
  <si>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</si>
  <si>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</si>
  <si>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</si>
  <si>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</si>
  <si>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</si>
  <si>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</si>
  <si>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</si>
  <si>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</si>
  <si>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</si>
  <si>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</si>
  <si>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</si>
  <si>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</si>
  <si>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</si>
  <si>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</si>
  <si>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</si>
  <si>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</si>
  <si>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</si>
  <si>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</si>
  <si>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</si>
  <si>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</si>
  <si>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</si>
  <si>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</si>
  <si>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</si>
  <si>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</si>
  <si>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</si>
  <si>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</si>
  <si>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</si>
  <si>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</si>
  <si>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</si>
  <si>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</si>
  <si>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</si>
  <si>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</si>
  <si>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</si>
  <si>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</si>
  <si>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</si>
  <si>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</si>
  <si>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</si>
  <si>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</si>
  <si>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</si>
  <si>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</si>
  <si>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</si>
  <si>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</si>
  <si>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</si>
  <si>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</si>
  <si>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</si>
  <si>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</si>
  <si>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</si>
  <si>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</si>
  <si>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</si>
  <si>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</si>
  <si>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</si>
  <si>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</si>
  <si>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</si>
  <si>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</si>
  <si>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</si>
  <si>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</si>
  <si>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</si>
  <si>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</si>
  <si>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</si>
  <si>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</si>
  <si>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</si>
  <si>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</si>
  <si>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</si>
  <si>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</si>
  <si>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</si>
  <si>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</si>
  <si>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</si>
  <si>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</si>
  <si>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</si>
  <si>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</si>
  <si>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</si>
  <si>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</si>
  <si>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</si>
  <si>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</si>
  <si>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</si>
  <si>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</si>
  <si>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</si>
  <si>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</si>
  <si>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</si>
  <si>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</si>
  <si>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</si>
  <si>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</si>
  <si>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</si>
  <si>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</si>
  <si>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</si>
  <si>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</si>
  <si>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</si>
  <si>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</si>
  <si>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</si>
  <si>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</si>
  <si>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</si>
  <si>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</si>
  <si>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</si>
  <si>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</si>
  <si>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</si>
  <si>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</si>
  <si>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</si>
  <si>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</si>
  <si>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</si>
  <si>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</si>
  <si>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</si>
  <si>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</si>
  <si>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</si>
  <si>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</si>
  <si>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</si>
  <si>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</si>
  <si>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</si>
  <si>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</si>
  <si>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</si>
  <si>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</si>
  <si>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</si>
  <si>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</si>
  <si>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</si>
  <si>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</si>
  <si>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</si>
  <si>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</si>
  <si>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</si>
  <si>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</si>
  <si>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</si>
  <si>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</si>
  <si>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</si>
  <si>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</si>
  <si>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</si>
  <si>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</si>
  <si>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</si>
  <si>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</si>
  <si>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</si>
  <si>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</si>
  <si>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</si>
  <si>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</si>
  <si>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</si>
  <si>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</si>
  <si>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</si>
  <si>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</si>
  <si>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</si>
  <si>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</si>
  <si>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</si>
  <si>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</si>
  <si>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</si>
  <si>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</si>
  <si>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</si>
  <si>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</si>
  <si>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</si>
  <si>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</si>
  <si>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</si>
  <si>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</si>
  <si>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</si>
  <si>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</si>
  <si>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</si>
  <si>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</si>
  <si>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</si>
  <si>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</si>
  <si>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</si>
  <si>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</si>
  <si>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</si>
  <si>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</si>
  <si>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</si>
  <si>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</si>
  <si>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</si>
  <si>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</si>
  <si>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</si>
  <si>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</si>
  <si>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</si>
  <si>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</si>
  <si>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</si>
  <si>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</si>
  <si>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</si>
  <si>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</si>
  <si>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</si>
  <si>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</si>
  <si>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</si>
  <si>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</si>
  <si>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</si>
  <si>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</si>
  <si>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</si>
  <si>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</si>
  <si>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</si>
  <si>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</si>
  <si>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</si>
  <si>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</si>
  <si>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</si>
  <si>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</si>
  <si>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</si>
  <si>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</si>
  <si>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</si>
  <si>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</si>
  <si>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</si>
  <si>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</si>
  <si>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</si>
  <si>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</si>
  <si>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</si>
  <si>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</si>
  <si>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</si>
  <si>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</si>
  <si>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</si>
  <si>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</si>
  <si>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</si>
  <si>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</si>
  <si>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</si>
  <si>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</si>
  <si>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</si>
  <si>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</si>
  <si>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</si>
  <si>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</si>
  <si>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</si>
  <si>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</si>
  <si>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</si>
  <si>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</si>
  <si>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</si>
  <si>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</si>
  <si>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</si>
  <si>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</si>
  <si>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</si>
  <si>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</si>
  <si>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</si>
  <si>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</si>
  <si>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</si>
  <si>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</si>
  <si>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</si>
  <si>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</si>
  <si>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</si>
  <si>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</si>
  <si>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</si>
  <si>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</si>
  <si>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</si>
  <si>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</si>
  <si>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</si>
  <si>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</si>
  <si>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</si>
  <si>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</si>
  <si>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</si>
  <si>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</si>
  <si>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</si>
  <si>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</si>
  <si>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</si>
  <si>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</si>
  <si>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</si>
  <si>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</si>
  <si>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</si>
  <si>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</si>
  <si>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</si>
  <si>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</si>
  <si>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</si>
  <si>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</si>
  <si>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</si>
  <si>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</si>
  <si>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</si>
  <si>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</si>
  <si>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</si>
  <si>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</si>
  <si>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</si>
  <si>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</si>
  <si>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</si>
  <si>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</si>
  <si>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</si>
  <si>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</si>
  <si>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</si>
  <si>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</si>
  <si>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</si>
  <si>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</si>
  <si>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</si>
  <si>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</si>
  <si>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</si>
  <si>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</si>
  <si>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</si>
  <si>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</si>
  <si>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</si>
  <si>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</si>
  <si>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</si>
  <si>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</si>
  <si>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</si>
  <si>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</si>
  <si>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</si>
  <si>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</si>
  <si>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</si>
  <si>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</si>
  <si>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</si>
  <si>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</si>
  <si>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</si>
  <si>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</si>
  <si>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</si>
  <si>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</si>
  <si>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</si>
  <si>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</si>
  <si>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</si>
  <si>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</si>
  <si>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</si>
  <si>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</si>
  <si>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</si>
  <si>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</si>
  <si>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</si>
  <si>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</si>
  <si>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</si>
  <si>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</si>
  <si>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</si>
  <si>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</si>
  <si>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</si>
  <si>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</si>
  <si>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</si>
  <si>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</si>
  <si>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</si>
  <si>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</si>
  <si>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</si>
  <si>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</si>
  <si>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</si>
  <si>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</si>
  <si>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</si>
  <si>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</si>
  <si>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</si>
  <si>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</si>
  <si>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</si>
  <si>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</si>
  <si>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</si>
  <si>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</si>
  <si>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</si>
  <si>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</si>
  <si>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</si>
  <si>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</si>
  <si>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</si>
  <si>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</si>
  <si>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</si>
  <si>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</si>
  <si>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</si>
  <si>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</si>
  <si>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</si>
  <si>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</si>
  <si>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</si>
  <si>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</si>
  <si>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</si>
  <si>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</si>
  <si>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</si>
  <si>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</si>
  <si>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</si>
  <si>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</si>
  <si>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</si>
  <si>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</si>
  <si>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</si>
  <si>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</si>
  <si>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</si>
  <si>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</si>
  <si>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</si>
  <si>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</si>
  <si>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</si>
  <si>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</si>
  <si>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</si>
  <si>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</si>
  <si>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</si>
  <si>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</si>
  <si>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</si>
  <si>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</si>
  <si>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</si>
  <si>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</si>
  <si>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</si>
  <si>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</si>
  <si>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</si>
  <si>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</si>
  <si>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</si>
  <si>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</si>
  <si>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</si>
  <si>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</si>
  <si>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</si>
  <si>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</si>
  <si>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</si>
  <si>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</si>
  <si>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</si>
  <si>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</si>
  <si>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</si>
  <si>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</si>
  <si>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</si>
  <si>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</si>
  <si>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</si>
  <si>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</si>
  <si>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</si>
  <si>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</si>
  <si>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</si>
  <si>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</si>
  <si>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</si>
  <si>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</si>
  <si>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</si>
  <si>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</si>
  <si>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</si>
  <si>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</si>
  <si>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</si>
  <si>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</si>
  <si>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</si>
  <si>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</si>
  <si>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</si>
  <si>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</si>
  <si>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</si>
  <si>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</si>
  <si>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</si>
  <si>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</si>
  <si>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</si>
  <si>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</si>
  <si>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</si>
  <si>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</si>
  <si>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</si>
  <si>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</si>
  <si>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</si>
  <si>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</si>
  <si>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</si>
  <si>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</si>
  <si>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</si>
  <si>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</si>
  <si>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</si>
  <si>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</si>
  <si>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</si>
  <si>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</si>
  <si>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</si>
  <si>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</si>
  <si>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</si>
  <si>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</si>
  <si>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</si>
  <si>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</si>
  <si>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</si>
  <si>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</si>
  <si>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</si>
  <si>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</si>
  <si>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</si>
  <si>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</si>
  <si>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</si>
  <si>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</si>
  <si>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</si>
  <si>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</si>
  <si>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</si>
  <si>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</si>
  <si>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</si>
  <si>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</si>
  <si>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</si>
  <si>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</si>
  <si>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</si>
  <si>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</si>
  <si>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</si>
  <si>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</si>
  <si>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</si>
  <si>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</si>
  <si>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</si>
  <si>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</si>
  <si>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</si>
  <si>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</si>
  <si>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</si>
  <si>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</si>
  <si>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</si>
  <si>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</si>
  <si>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</si>
  <si>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</si>
  <si>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</si>
  <si>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</si>
  <si>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</si>
  <si>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</si>
  <si>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</si>
  <si>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</si>
  <si>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</si>
  <si>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</si>
  <si>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</si>
  <si>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</si>
  <si>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</si>
  <si>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</si>
  <si>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</si>
  <si>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</si>
  <si>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</si>
  <si>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</si>
  <si>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</si>
  <si>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</si>
  <si>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</si>
  <si>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</si>
  <si>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</si>
  <si>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</si>
  <si>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</si>
  <si>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</si>
  <si>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</si>
  <si>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</si>
  <si>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</si>
  <si>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</si>
  <si>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</si>
  <si>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</si>
  <si>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</si>
  <si>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</si>
  <si>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</si>
  <si>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</si>
  <si>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</si>
  <si>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</si>
  <si>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</si>
  <si>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</si>
  <si>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</si>
  <si>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</si>
  <si>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</si>
  <si>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</si>
  <si>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</si>
  <si>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</si>
  <si>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</si>
  <si>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</si>
  <si>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</si>
  <si>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</si>
  <si>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</si>
  <si>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</si>
  <si>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</si>
  <si>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</si>
  <si>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</si>
  <si>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</si>
  <si>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</si>
  <si>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</si>
  <si>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</si>
  <si>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</si>
  <si>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</si>
  <si>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</si>
  <si>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</si>
  <si>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</si>
  <si>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</si>
  <si>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</si>
  <si>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</si>
  <si>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</si>
  <si>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</si>
  <si>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</si>
  <si>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</si>
  <si>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</si>
  <si>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</si>
  <si>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</si>
  <si>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</si>
  <si>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</si>
  <si>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</si>
  <si>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</si>
  <si>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</si>
  <si>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</si>
  <si>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</si>
  <si>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</si>
  <si>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</si>
  <si>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</si>
  <si>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</si>
  <si>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</si>
  <si>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</si>
  <si>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</si>
  <si>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</si>
  <si>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</si>
  <si>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</si>
  <si>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</si>
  <si>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</si>
  <si>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</si>
  <si>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</si>
  <si>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</si>
  <si>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</si>
  <si>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</si>
  <si>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</si>
  <si>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</si>
  <si>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</si>
  <si>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</si>
  <si>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</si>
  <si>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</si>
  <si>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</si>
  <si>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</si>
  <si>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</si>
  <si>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</si>
  <si>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</si>
  <si>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</si>
  <si>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</si>
  <si>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</si>
  <si>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</si>
  <si>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</si>
  <si>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</si>
  <si>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</si>
  <si>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</si>
  <si>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</si>
  <si>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</si>
  <si>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</si>
  <si>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</si>
  <si>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</si>
  <si>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</si>
  <si>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</si>
  <si>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</si>
  <si>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</si>
  <si>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</si>
  <si>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</si>
  <si>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</si>
  <si>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</si>
  <si>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</si>
  <si>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</si>
  <si>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</si>
  <si>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</si>
  <si>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</si>
  <si>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</si>
  <si>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</si>
  <si>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</si>
  <si>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</si>
  <si>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</si>
  <si>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</si>
  <si>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</si>
  <si>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</si>
  <si>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</si>
  <si>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</si>
  <si>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</si>
  <si>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</si>
  <si>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</si>
  <si>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</si>
  <si>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</si>
  <si>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</si>
  <si>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</si>
  <si>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</si>
  <si>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</si>
  <si>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</si>
  <si>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</si>
  <si>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</si>
  <si>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</si>
  <si>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</si>
  <si>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</si>
  <si>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</si>
  <si>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</si>
  <si>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</si>
  <si>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</si>
  <si>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</si>
  <si>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</si>
  <si>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</si>
  <si>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</si>
  <si>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</si>
  <si>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</si>
  <si>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</si>
  <si>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</si>
  <si>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</si>
  <si>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</si>
  <si>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</si>
  <si>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</si>
  <si>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</si>
  <si>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</si>
  <si>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</si>
  <si>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</si>
  <si>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</si>
  <si>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</si>
  <si>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</si>
  <si>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</si>
  <si>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</si>
  <si>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</si>
  <si>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</si>
  <si>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</si>
  <si>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</si>
  <si>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</si>
  <si>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</si>
  <si>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</si>
  <si>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</si>
  <si>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</si>
  <si>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</si>
  <si>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</si>
  <si>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</si>
  <si>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</si>
  <si>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</si>
  <si>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</si>
  <si>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</si>
  <si>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</si>
  <si>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</si>
  <si>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</si>
  <si>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</si>
  <si>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</si>
  <si>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</si>
  <si>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</si>
  <si>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</si>
  <si>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</si>
  <si>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</si>
  <si>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</si>
  <si>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</si>
  <si>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</si>
  <si>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</si>
  <si>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</si>
  <si>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</si>
  <si>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</si>
  <si>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</si>
  <si>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</si>
  <si>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</si>
  <si>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</si>
  <si>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</si>
  <si>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</si>
  <si>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</si>
  <si>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</si>
  <si>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</si>
  <si>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</si>
  <si>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</si>
  <si>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</si>
  <si>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</si>
  <si>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</si>
  <si>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</si>
  <si>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</si>
  <si>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</si>
  <si>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</si>
  <si>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</si>
  <si>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</si>
  <si>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</si>
  <si>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</si>
  <si>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</si>
  <si>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</si>
  <si>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</si>
  <si>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</si>
  <si>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</si>
  <si>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</si>
  <si>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</si>
  <si>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</si>
  <si>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</si>
  <si>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</si>
  <si>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</si>
  <si>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</si>
  <si>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</si>
  <si>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</si>
  <si>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</si>
  <si>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</si>
  <si>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</si>
  <si>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</si>
  <si>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</si>
  <si>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</si>
  <si>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</si>
  <si>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</si>
  <si>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</si>
  <si>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</si>
  <si>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</si>
  <si>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</si>
  <si>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</si>
  <si>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</si>
  <si>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</si>
  <si>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</si>
  <si>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</si>
  <si>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</si>
  <si>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</si>
  <si>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</si>
  <si>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</si>
  <si>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</si>
  <si>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</si>
  <si>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</si>
  <si>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</si>
  <si>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</si>
  <si>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</si>
  <si>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</si>
  <si>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</si>
  <si>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</si>
  <si>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</si>
  <si>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</si>
  <si>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</si>
  <si>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</si>
  <si>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</si>
  <si>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</si>
  <si>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</si>
  <si>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</si>
  <si>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</si>
  <si>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</si>
  <si>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</si>
  <si>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</si>
  <si>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</si>
  <si>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</si>
  <si>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</si>
  <si>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</si>
  <si>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</si>
  <si>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</si>
  <si>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</si>
  <si>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</si>
  <si>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</si>
  <si>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</si>
  <si>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</si>
  <si>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</si>
  <si>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</si>
  <si>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</si>
  <si>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</si>
  <si>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</si>
  <si>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</si>
  <si>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</si>
  <si>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</si>
  <si>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</si>
  <si>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</si>
  <si>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</si>
  <si>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</si>
  <si>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</si>
  <si>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</si>
  <si>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</si>
  <si>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</si>
  <si>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</si>
  <si>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</si>
  <si>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</si>
  <si>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</si>
  <si>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</si>
  <si>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</si>
  <si>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</si>
  <si>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</si>
  <si>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</si>
  <si>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</si>
  <si>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</si>
  <si>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</si>
  <si>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</si>
  <si>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</si>
  <si>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</si>
  <si>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</si>
  <si>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</si>
  <si>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</si>
  <si>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</si>
  <si>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</si>
  <si>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</si>
  <si>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</si>
  <si>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</si>
  <si>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</si>
  <si>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</si>
  <si>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</si>
  <si>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</si>
  <si>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</si>
  <si>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</si>
  <si>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</si>
  <si>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</si>
  <si>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</si>
  <si>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</si>
  <si>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</si>
  <si>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</si>
  <si>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</si>
  <si>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</si>
  <si>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</si>
  <si>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</si>
  <si>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</si>
  <si>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</si>
  <si>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</si>
  <si>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</si>
  <si>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</si>
  <si>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</si>
  <si>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</si>
  <si>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</si>
  <si>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</si>
  <si>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</si>
  <si>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</si>
  <si>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</si>
  <si>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</si>
  <si>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</si>
  <si>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</si>
  <si>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</si>
  <si>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</si>
  <si>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</si>
  <si>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</si>
  <si>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</si>
  <si>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</si>
  <si>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</si>
  <si>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</si>
  <si>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</si>
  <si>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</si>
  <si>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</si>
  <si>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</si>
  <si>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</si>
  <si>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</si>
  <si>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</si>
  <si>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</si>
  <si>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</si>
  <si>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</si>
  <si>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</si>
  <si>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</si>
  <si>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</si>
  <si>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</si>
  <si>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</si>
  <si>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</si>
  <si>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</si>
  <si>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</si>
  <si>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</si>
  <si>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</si>
  <si>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</si>
  <si>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</si>
  <si>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</si>
  <si>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</si>
  <si>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</si>
  <si>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</si>
  <si>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</si>
  <si>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</si>
  <si>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</si>
  <si>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</si>
  <si>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</si>
  <si>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</si>
  <si>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</si>
  <si>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</si>
  <si>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</si>
  <si>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</si>
  <si>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</si>
  <si>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</si>
  <si>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</si>
  <si>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</si>
  <si>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</si>
  <si>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</si>
  <si>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</si>
  <si>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</si>
  <si>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</si>
  <si>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</si>
  <si>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</si>
  <si>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</si>
  <si>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</si>
  <si>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</si>
  <si>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</si>
  <si>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</si>
  <si>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</si>
  <si>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</si>
  <si>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</si>
  <si>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</si>
  <si>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</si>
  <si>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</si>
  <si>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</si>
  <si>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</si>
  <si>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</si>
  <si>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</si>
  <si>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</si>
  <si>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</si>
  <si>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</si>
  <si>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</si>
  <si>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</si>
  <si>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</si>
  <si>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</si>
  <si>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</si>
  <si>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</si>
  <si>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</si>
  <si>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</si>
  <si>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</si>
  <si>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</si>
  <si>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</si>
  <si>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</si>
  <si>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</si>
  <si>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</si>
  <si>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</si>
  <si>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</si>
  <si>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</si>
  <si>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</si>
  <si>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</si>
  <si>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</si>
  <si>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</si>
  <si>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</si>
  <si>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</si>
  <si>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</si>
  <si>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</si>
  <si>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</si>
  <si>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</si>
  <si>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</si>
  <si>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</si>
  <si>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</si>
  <si>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</si>
  <si>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</si>
  <si>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</si>
  <si>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</si>
  <si>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</si>
  <si>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</si>
  <si>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</si>
  <si>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</si>
  <si>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</si>
  <si>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</si>
  <si>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</si>
  <si>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</si>
  <si>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</si>
  <si>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</si>
  <si>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</si>
  <si>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</si>
  <si>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</si>
  <si>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</si>
  <si>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</si>
  <si>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</si>
  <si>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</si>
  <si>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</si>
  <si>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</si>
  <si>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</si>
  <si>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</si>
  <si>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</si>
  <si>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</si>
  <si>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</si>
  <si>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</si>
  <si>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</si>
  <si>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</si>
  <si>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</si>
  <si>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</si>
  <si>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</si>
  <si>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</si>
  <si>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</si>
  <si>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</si>
  <si>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</si>
  <si>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</si>
  <si>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</si>
  <si>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</si>
  <si>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</si>
  <si>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</si>
  <si>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</si>
  <si>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</si>
  <si>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</si>
  <si>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</si>
  <si>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</si>
  <si>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</si>
  <si>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</si>
  <si>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</si>
  <si>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</si>
  <si>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</si>
  <si>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</si>
  <si>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</si>
  <si>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</si>
  <si>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</si>
  <si>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</si>
  <si>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</si>
  <si>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</si>
  <si>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</si>
  <si>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</si>
  <si>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</si>
  <si>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</si>
  <si>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</si>
  <si>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</si>
  <si>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</si>
  <si>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</si>
  <si>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</si>
  <si>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</si>
  <si>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</si>
  <si>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</si>
  <si>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</si>
  <si>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</si>
  <si>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</si>
  <si>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</si>
  <si>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</si>
  <si>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</si>
  <si>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</si>
  <si>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</si>
  <si>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</si>
  <si>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</si>
  <si>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</si>
  <si>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</si>
  <si>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</si>
  <si>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</si>
  <si>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</si>
  <si>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</si>
  <si>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</si>
  <si>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</si>
  <si>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</si>
  <si>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</si>
  <si>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</si>
  <si>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</si>
  <si>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</si>
  <si>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</si>
  <si>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</si>
  <si>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</si>
  <si>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</si>
  <si>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</si>
  <si>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</si>
  <si>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</si>
  <si>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</si>
  <si>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</si>
  <si>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</si>
  <si>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</si>
  <si>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</si>
  <si>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</si>
  <si>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</si>
  <si>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</si>
  <si>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</si>
  <si>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</si>
  <si>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</si>
  <si>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</si>
  <si>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</si>
  <si>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</si>
  <si>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</si>
  <si>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</si>
  <si>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</si>
  <si>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</si>
  <si>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</si>
  <si>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</si>
  <si>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</si>
  <si>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</si>
  <si>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</si>
  <si>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</si>
  <si>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</si>
  <si>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</si>
  <si>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</si>
  <si>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</si>
  <si>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</si>
  <si>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</si>
  <si>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</si>
  <si>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</si>
  <si>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</si>
  <si>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</si>
  <si>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</si>
  <si>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</si>
  <si>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</si>
  <si>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</si>
  <si>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</si>
  <si>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</si>
  <si>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</si>
  <si>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</si>
  <si>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</si>
  <si>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</si>
  <si>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</si>
  <si>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</si>
  <si>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</si>
  <si>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</si>
  <si>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</si>
  <si>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</si>
  <si>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</si>
  <si>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</si>
  <si>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</si>
  <si>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</si>
  <si>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</si>
  <si>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</si>
  <si>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</si>
  <si>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</si>
  <si>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</si>
  <si>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</si>
  <si>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</si>
  <si>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</si>
  <si>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</si>
  <si>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</si>
  <si>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</si>
  <si>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</si>
  <si>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</si>
  <si>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</si>
  <si>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</si>
  <si>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</si>
  <si>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</si>
  <si>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</si>
  <si>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</si>
  <si>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</si>
  <si>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</si>
  <si>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</si>
  <si>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</si>
  <si>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</si>
  <si>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</si>
  <si>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</si>
  <si>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</si>
  <si>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</si>
  <si>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</si>
  <si>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</si>
  <si>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</si>
  <si>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</si>
  <si>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</si>
  <si>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</si>
  <si>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</si>
  <si>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</si>
  <si>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</si>
  <si>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</si>
  <si>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</si>
  <si>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</si>
  <si>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</si>
  <si>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</si>
  <si>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</si>
  <si>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</si>
  <si>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</si>
  <si>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</si>
  <si>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</si>
  <si>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</si>
  <si>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</si>
  <si>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</si>
  <si>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</si>
  <si>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</si>
  <si>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</si>
  <si>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</si>
  <si>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</si>
  <si>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</si>
  <si>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</si>
  <si>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</si>
  <si>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</si>
  <si>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</si>
  <si>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</si>
  <si>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</si>
  <si>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</si>
  <si>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</si>
  <si>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</si>
  <si>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</si>
  <si>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</si>
  <si>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</si>
  <si>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</si>
  <si>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</si>
  <si>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</si>
  <si>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</si>
  <si>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</si>
  <si>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</si>
  <si>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</si>
  <si>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</si>
  <si>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</si>
  <si>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</si>
  <si>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</si>
  <si>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</si>
  <si>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</si>
  <si>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</si>
  <si>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</si>
  <si>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</si>
  <si>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</si>
  <si>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</si>
  <si>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</si>
  <si>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</si>
  <si>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</si>
  <si>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</si>
  <si>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</si>
  <si>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</si>
  <si>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</si>
  <si>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</si>
  <si>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</si>
  <si>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</si>
  <si>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</si>
  <si>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</si>
  <si>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</si>
  <si>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</si>
  <si>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</si>
  <si>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</si>
  <si>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</si>
  <si>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</si>
  <si>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</si>
  <si>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</si>
  <si>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</si>
  <si>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</si>
  <si>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</si>
  <si>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</si>
  <si>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</si>
  <si>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</si>
  <si>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</si>
  <si>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</si>
  <si>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</si>
  <si>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</si>
  <si>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</si>
  <si>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</si>
  <si>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</si>
  <si>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</si>
  <si>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</si>
  <si>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</si>
  <si>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</si>
  <si>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</si>
  <si>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</si>
  <si>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</si>
  <si>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</si>
  <si>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</si>
  <si>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</si>
  <si>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</si>
  <si>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</si>
  <si>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</si>
  <si>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</si>
  <si>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</si>
  <si>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</si>
  <si>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</si>
  <si>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</si>
  <si>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</si>
  <si>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</si>
  <si>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</si>
  <si>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</si>
  <si>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</si>
  <si>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</si>
  <si>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</si>
  <si>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</si>
  <si>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</si>
  <si>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</si>
  <si>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</si>
  <si>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</si>
  <si>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</si>
  <si>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</si>
  <si>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</si>
  <si>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</si>
  <si>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</si>
  <si>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</si>
  <si>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</si>
  <si>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</si>
  <si>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</si>
  <si>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</si>
  <si>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</si>
  <si>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</si>
  <si>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</si>
  <si>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</si>
  <si>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</si>
  <si>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</si>
  <si>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</si>
  <si>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</si>
  <si>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</si>
  <si>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</si>
  <si>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</si>
  <si>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</si>
  <si>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</si>
  <si>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</si>
  <si>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</si>
  <si>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</si>
  <si>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</si>
  <si>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</si>
  <si>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</si>
  <si>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</si>
  <si>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</si>
  <si>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</si>
  <si>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</si>
  <si>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</si>
  <si>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</si>
  <si>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</si>
  <si>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</si>
  <si>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</si>
  <si>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</si>
  <si>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</si>
  <si>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</si>
  <si>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</si>
  <si>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</si>
  <si>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</si>
  <si>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</si>
  <si>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</si>
  <si>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</si>
  <si>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</si>
  <si>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</si>
  <si>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</si>
  <si>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</si>
  <si>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</si>
  <si>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</si>
  <si>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</si>
  <si>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</si>
  <si>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</si>
  <si>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</si>
  <si>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</si>
  <si>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</si>
  <si>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</si>
  <si>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</si>
  <si>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</si>
  <si>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</si>
  <si>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</si>
  <si>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</si>
  <si>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</si>
  <si>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</si>
  <si>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</si>
  <si>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</si>
  <si>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</si>
  <si>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</si>
  <si>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</si>
  <si>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</si>
  <si>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</si>
  <si>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</si>
  <si>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</si>
  <si>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</si>
  <si>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</si>
  <si>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</si>
  <si>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</si>
  <si>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</si>
  <si>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</si>
  <si>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</si>
  <si>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</si>
  <si>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</si>
  <si>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</si>
  <si>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</si>
  <si>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</si>
  <si>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</si>
  <si>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</si>
  <si>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</si>
  <si>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</si>
  <si>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</si>
  <si>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</si>
  <si>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</si>
  <si>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</si>
  <si>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</si>
  <si>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</si>
  <si>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</si>
  <si>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</si>
  <si>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</si>
  <si>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</si>
  <si>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</si>
  <si>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</si>
  <si>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</si>
  <si>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</si>
  <si>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</si>
  <si>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</si>
  <si>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</si>
  <si>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</si>
  <si>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</si>
  <si>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</si>
  <si>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</si>
  <si>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</si>
  <si>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</si>
  <si>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</si>
  <si>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</si>
  <si>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</si>
  <si>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</si>
  <si>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</si>
  <si>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</si>
  <si>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</si>
  <si>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</si>
  <si>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</si>
  <si>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</si>
  <si>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</si>
  <si>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</si>
  <si>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</si>
  <si>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</si>
  <si>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</si>
  <si>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</si>
  <si>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</si>
  <si>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</si>
  <si>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</si>
  <si>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</si>
  <si>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</si>
  <si>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</si>
  <si>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</si>
  <si>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</si>
  <si>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</si>
  <si>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</si>
  <si>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</si>
  <si>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</si>
  <si>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</si>
  <si>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</si>
  <si>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</si>
  <si>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</si>
  <si>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</si>
  <si>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</si>
  <si>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</si>
  <si>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</si>
  <si>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</si>
  <si>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</si>
  <si>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</si>
  <si>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</si>
  <si>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</si>
  <si>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</si>
  <si>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</si>
  <si>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</si>
  <si>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</si>
  <si>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</si>
  <si>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</si>
  <si>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</si>
  <si>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</si>
  <si>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</si>
  <si>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</si>
  <si>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</si>
  <si>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</si>
  <si>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</si>
  <si>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</si>
  <si>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</si>
  <si>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</si>
  <si>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</si>
  <si>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</si>
  <si>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</si>
  <si>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</si>
  <si>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</si>
  <si>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</si>
  <si>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</si>
  <si>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</si>
  <si>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</si>
  <si>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</si>
  <si>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</si>
  <si>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</si>
  <si>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</si>
  <si>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</si>
  <si>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</si>
  <si>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</si>
  <si>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</si>
  <si>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</si>
  <si>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</si>
  <si>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</si>
  <si>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</si>
  <si>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</si>
  <si>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</si>
  <si>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</si>
  <si>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</si>
  <si>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</si>
  <si>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</si>
  <si>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</si>
  <si>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</si>
  <si>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</si>
  <si>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</si>
  <si>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</si>
  <si>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</si>
  <si>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</si>
  <si>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</si>
  <si>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</si>
  <si>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</si>
  <si>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</si>
  <si>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</si>
  <si>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</si>
  <si>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</si>
  <si>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</si>
  <si>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</si>
  <si>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</si>
  <si>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</si>
  <si>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</si>
  <si>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</si>
  <si>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</si>
  <si>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</si>
  <si>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</si>
  <si>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</si>
  <si>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</si>
  <si>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</si>
  <si>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</si>
  <si>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</si>
  <si>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</si>
  <si>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</si>
  <si>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</si>
  <si>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</si>
  <si>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</si>
  <si>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</si>
  <si>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</si>
  <si>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</si>
  <si>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</si>
  <si>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</si>
  <si>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</si>
  <si>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</si>
  <si>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</si>
  <si>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</si>
  <si>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</si>
  <si>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</si>
  <si>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</si>
  <si>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</si>
  <si>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</si>
  <si>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</si>
  <si>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</si>
  <si>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</si>
  <si>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</si>
  <si>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</si>
  <si>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</si>
  <si>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</si>
  <si>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</si>
  <si>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</si>
  <si>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</si>
  <si>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</si>
  <si>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</si>
  <si>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</si>
  <si>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</si>
  <si>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</si>
  <si>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</si>
  <si>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</si>
  <si>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</si>
  <si>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</si>
  <si>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</si>
  <si>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</si>
  <si>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</si>
  <si>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</si>
  <si>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</si>
  <si>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</si>
  <si>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</si>
  <si>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</si>
  <si>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</si>
  <si>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</si>
  <si>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</si>
  <si>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</si>
  <si>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</si>
  <si>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</si>
  <si>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</si>
  <si>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</si>
  <si>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</si>
  <si>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</si>
  <si>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</si>
  <si>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</si>
  <si>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</si>
  <si>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</si>
  <si>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</si>
  <si>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</si>
  <si>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</si>
  <si>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</si>
  <si>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</si>
  <si>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</si>
  <si>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</si>
  <si>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</si>
  <si>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</si>
  <si>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</si>
  <si>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</si>
  <si>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</si>
  <si>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</si>
  <si>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</si>
  <si>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</si>
  <si>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</si>
  <si>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</si>
  <si>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</si>
  <si>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</si>
  <si>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</si>
  <si>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</si>
  <si>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</si>
  <si>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</si>
  <si>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</si>
  <si>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</si>
  <si>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</si>
  <si>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</si>
  <si>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</si>
  <si>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</si>
  <si>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</si>
  <si>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</si>
  <si>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</si>
  <si>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</si>
  <si>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</si>
  <si>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</si>
  <si>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</si>
  <si>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</si>
  <si>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</si>
  <si>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</si>
  <si>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</si>
  <si>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</si>
  <si>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</si>
  <si>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</si>
  <si>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</si>
  <si>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</si>
  <si>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</si>
  <si>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</si>
  <si>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</si>
  <si>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</si>
  <si>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</si>
  <si>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</si>
  <si>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</si>
  <si>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</si>
  <si>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</si>
  <si>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</si>
  <si>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</si>
  <si>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</si>
  <si>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</si>
  <si>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</si>
  <si>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</si>
  <si>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</si>
  <si>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</si>
  <si>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</si>
  <si>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</si>
  <si>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</si>
  <si>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</si>
  <si>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</si>
  <si>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</si>
  <si>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</si>
  <si>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</si>
  <si>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</si>
  <si>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</si>
  <si>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</si>
  <si>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</si>
  <si>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</si>
  <si>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</si>
  <si>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</si>
  <si>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</si>
  <si>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</si>
  <si>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</si>
  <si>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</si>
  <si>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</si>
  <si>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</si>
  <si>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</si>
  <si>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</si>
  <si>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</si>
  <si>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</si>
  <si>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</si>
  <si>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</si>
  <si>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</si>
  <si>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</si>
  <si>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</si>
  <si>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</si>
  <si>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</si>
  <si>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</si>
  <si>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</si>
  <si>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</si>
  <si>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</si>
  <si>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</si>
  <si>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</si>
  <si>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</si>
  <si>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</si>
  <si>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</si>
  <si>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</si>
  <si>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</si>
  <si>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</si>
  <si>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</si>
  <si>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</si>
  <si>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</si>
  <si>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</si>
  <si>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</si>
  <si>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</si>
  <si>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</si>
  <si>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</si>
  <si>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</si>
  <si>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</si>
  <si>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</si>
  <si>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</si>
  <si>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</si>
  <si>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</si>
  <si>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</si>
  <si>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</si>
  <si>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</si>
  <si>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</si>
  <si>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</si>
  <si>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</si>
  <si>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</si>
  <si>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</si>
  <si>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</si>
  <si>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</si>
  <si>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</si>
  <si>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</si>
  <si>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</si>
  <si>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</si>
  <si>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</si>
  <si>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</si>
  <si>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</si>
  <si>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</si>
  <si>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</si>
  <si>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</si>
  <si>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</si>
  <si>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</si>
  <si>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</si>
  <si>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</si>
  <si>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</si>
  <si>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</si>
  <si>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</si>
  <si>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</si>
  <si>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</si>
  <si>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</si>
  <si>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</si>
  <si>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</si>
  <si>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</si>
  <si>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</si>
  <si>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</si>
  <si>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</si>
  <si>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</si>
  <si>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</si>
  <si>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</si>
  <si>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</si>
  <si>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</si>
  <si>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</si>
  <si>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</si>
  <si>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</si>
  <si>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</si>
  <si>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</si>
  <si>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</si>
  <si>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</si>
  <si>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</si>
  <si>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</si>
  <si>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</si>
  <si>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</si>
  <si>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</si>
  <si>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</si>
  <si>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</si>
  <si>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</si>
  <si>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</si>
  <si>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</si>
  <si>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</si>
  <si>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</si>
  <si>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</si>
  <si>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</si>
  <si>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</si>
  <si>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</si>
  <si>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</si>
  <si>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</si>
  <si>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</si>
  <si>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</si>
  <si>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</si>
  <si>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</si>
  <si>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</si>
  <si>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</si>
  <si>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</si>
  <si>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</si>
  <si>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</si>
  <si>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</si>
  <si>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</si>
  <si>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</si>
  <si>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</si>
  <si>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</si>
  <si>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</si>
  <si>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</si>
  <si>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</si>
  <si>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</si>
  <si>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</si>
  <si>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</si>
  <si>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</si>
  <si>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</si>
  <si>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</si>
  <si>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</si>
  <si>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</si>
  <si>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</si>
  <si>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</si>
  <si>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</si>
  <si>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</si>
  <si>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</si>
  <si>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</si>
  <si>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</si>
  <si>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</si>
  <si>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</si>
  <si>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</si>
  <si>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</si>
  <si>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</si>
  <si>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</si>
  <si>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</si>
  <si>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</si>
  <si>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</si>
  <si>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</si>
  <si>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</si>
  <si>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</si>
  <si>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</si>
  <si>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</si>
  <si>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</si>
  <si>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</si>
  <si>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</si>
  <si>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</si>
  <si>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</si>
  <si>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</si>
  <si>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</si>
  <si>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</si>
  <si>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</si>
  <si>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</si>
  <si>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</si>
  <si>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</si>
  <si>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</si>
  <si>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</si>
  <si>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</si>
  <si>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</si>
  <si>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</si>
  <si>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</si>
  <si>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</si>
  <si>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</si>
  <si>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</si>
  <si>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</si>
  <si>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</si>
  <si>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</si>
  <si>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</si>
  <si>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</si>
  <si>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</si>
  <si>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</si>
  <si>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</si>
  <si>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</si>
  <si>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</si>
  <si>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</si>
  <si>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</si>
  <si>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</si>
  <si>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</si>
  <si>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</si>
  <si>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</si>
  <si>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</si>
  <si>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</si>
  <si>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</si>
  <si>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</si>
  <si>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</si>
  <si>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</si>
  <si>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</si>
  <si>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</si>
  <si>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</si>
  <si>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</si>
  <si>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</si>
  <si>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</si>
  <si>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</si>
  <si>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</si>
  <si>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</si>
  <si>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</si>
  <si>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</si>
  <si>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</si>
  <si>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</si>
  <si>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</si>
  <si>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</si>
  <si>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</si>
  <si>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</si>
  <si>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</si>
  <si>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</si>
  <si>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</si>
  <si>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</si>
  <si>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</si>
  <si>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</si>
  <si>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</si>
  <si>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</si>
  <si>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</si>
  <si>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</si>
  <si>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</si>
  <si>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</si>
  <si>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</si>
  <si>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</si>
  <si>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</si>
  <si>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</si>
  <si>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</si>
  <si>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</si>
  <si>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</si>
  <si>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</si>
  <si>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</si>
  <si>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</si>
  <si>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</si>
  <si>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</si>
  <si>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</si>
  <si>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</si>
  <si>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</si>
  <si>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</si>
  <si>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</si>
  <si>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</si>
  <si>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</si>
  <si>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</si>
  <si>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</si>
  <si>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</si>
  <si>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</si>
  <si>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</si>
  <si>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</si>
  <si>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</si>
  <si>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</si>
  <si>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</si>
  <si>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</si>
  <si>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</si>
  <si>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</si>
  <si>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</si>
  <si>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</si>
  <si>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</si>
  <si>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</si>
  <si>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</si>
  <si>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</si>
  <si>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</si>
  <si>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</si>
  <si>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</si>
  <si>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</si>
  <si>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</si>
  <si>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</si>
  <si>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</si>
  <si>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</si>
  <si>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</si>
  <si>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</si>
  <si>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</si>
  <si>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</si>
  <si>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</si>
  <si>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</si>
  <si>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</si>
  <si>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</si>
  <si>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</si>
  <si>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</si>
  <si>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</si>
  <si>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</si>
  <si>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</si>
  <si>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</si>
  <si>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</si>
  <si>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</si>
  <si>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</si>
  <si>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</si>
  <si>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</si>
  <si>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</si>
  <si>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</si>
  <si>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</si>
  <si>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</si>
  <si>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</si>
  <si>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</si>
  <si>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</si>
  <si>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</si>
  <si>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</si>
  <si>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</si>
  <si>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</si>
  <si>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</si>
  <si>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</si>
  <si>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</si>
  <si>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</si>
  <si>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</si>
  <si>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</si>
  <si>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</si>
  <si>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</si>
  <si>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</si>
  <si>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</si>
  <si>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</si>
  <si>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</si>
  <si>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</si>
  <si>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</si>
  <si>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</si>
  <si>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</si>
  <si>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</si>
  <si>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</si>
  <si>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</si>
  <si>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</si>
  <si>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</si>
  <si>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</si>
  <si>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</si>
  <si>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</si>
  <si>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</si>
  <si>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</si>
  <si>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</si>
  <si>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</si>
  <si>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</si>
  <si>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</si>
  <si>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</si>
  <si>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</si>
  <si>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</si>
  <si>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</si>
  <si>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</si>
  <si>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</si>
  <si>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</si>
  <si>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</si>
  <si>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</si>
  <si>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</si>
  <si>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</si>
  <si>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</si>
  <si>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</si>
  <si>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</si>
  <si>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</si>
  <si>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</si>
  <si>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</si>
  <si>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</si>
  <si>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</si>
  <si>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</si>
  <si>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</si>
  <si>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</si>
  <si>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</si>
  <si>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</si>
  <si>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</si>
  <si>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</si>
  <si>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</si>
  <si>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</si>
  <si>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</si>
  <si>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</si>
  <si>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</si>
  <si>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</si>
  <si>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</si>
  <si>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</si>
  <si>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</si>
  <si>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</si>
  <si>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</si>
  <si>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</si>
  <si>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</si>
  <si>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</si>
  <si>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</si>
  <si>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</si>
  <si>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</si>
  <si>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</si>
  <si>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</si>
  <si>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</si>
  <si>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</si>
  <si>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</si>
  <si>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</si>
  <si>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</si>
  <si>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</si>
  <si>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</si>
  <si>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</si>
  <si>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</si>
  <si>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</si>
  <si>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</si>
  <si>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</si>
  <si>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</si>
  <si>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</si>
  <si>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</si>
  <si>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</si>
  <si>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</si>
  <si>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</si>
  <si>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</si>
  <si>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</si>
  <si>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</si>
  <si>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</si>
  <si>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</si>
  <si>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</si>
  <si>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</si>
  <si>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</si>
  <si>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</si>
  <si>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</si>
  <si>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</si>
  <si>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</si>
  <si>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</si>
  <si>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</si>
  <si>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</si>
  <si>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</si>
  <si>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</si>
  <si>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</si>
  <si>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</si>
  <si>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</si>
  <si>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</si>
  <si>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</si>
  <si>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</si>
  <si>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</si>
  <si>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</si>
  <si>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</si>
  <si>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</si>
  <si>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</si>
  <si>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</si>
  <si>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</si>
  <si>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</si>
  <si>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</si>
  <si>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</si>
  <si>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</si>
  <si>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</si>
  <si>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</si>
  <si>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</si>
  <si>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</si>
  <si>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</si>
  <si>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</si>
  <si>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</si>
  <si>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</si>
  <si>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</si>
  <si>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</si>
  <si>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</si>
  <si>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</si>
  <si>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</si>
  <si>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</si>
  <si>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</si>
  <si>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</si>
  <si>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</si>
  <si>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</si>
  <si>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</si>
  <si>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</si>
  <si>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</si>
  <si>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</si>
  <si>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</si>
  <si>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</si>
  <si>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</si>
  <si>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</si>
  <si>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</si>
  <si>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</si>
  <si>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</si>
  <si>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</si>
  <si>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</si>
  <si>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</si>
  <si>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</si>
  <si>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</si>
  <si>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</si>
  <si>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</si>
  <si>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</si>
  <si>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</si>
  <si>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</si>
  <si>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</si>
  <si>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</si>
  <si>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</si>
  <si>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</si>
  <si>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</si>
  <si>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</si>
  <si>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</si>
  <si>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</si>
  <si>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</si>
  <si>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</si>
  <si>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</si>
  <si>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</si>
  <si>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</si>
  <si>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</si>
  <si>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</si>
  <si>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</si>
  <si>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</si>
  <si>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</si>
  <si>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</si>
  <si>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</si>
  <si>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</si>
  <si>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</si>
  <si>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</si>
  <si>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</si>
  <si>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</si>
  <si>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</si>
  <si>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</si>
  <si>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</si>
  <si>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</si>
  <si>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</si>
  <si>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</si>
  <si>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</si>
  <si>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</si>
  <si>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</si>
  <si>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</si>
  <si>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</si>
  <si>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</si>
  <si>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</si>
  <si>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</si>
  <si>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</si>
  <si>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</si>
  <si>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</si>
  <si>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</si>
  <si>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</si>
  <si>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</si>
  <si>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</si>
  <si>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</si>
  <si>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</si>
  <si>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</si>
  <si>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</si>
  <si>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</si>
  <si>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</si>
  <si>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</si>
  <si>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</si>
  <si>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</si>
  <si>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</si>
  <si>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</si>
  <si>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</si>
  <si>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</si>
  <si>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</si>
  <si>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</si>
  <si>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</si>
  <si>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</si>
  <si>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</si>
  <si>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</si>
  <si>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</si>
  <si>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</si>
  <si>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</si>
  <si>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</si>
  <si>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</si>
  <si>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</si>
  <si>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</si>
  <si>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</si>
  <si>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</si>
  <si>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</si>
  <si>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</si>
  <si>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</si>
  <si>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</si>
  <si>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</si>
  <si>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</si>
  <si>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</si>
  <si>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</si>
  <si>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</si>
  <si>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</si>
  <si>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</si>
  <si>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</si>
  <si>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</si>
  <si>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</si>
  <si>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</si>
  <si>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</si>
  <si>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</si>
  <si>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</si>
  <si>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</si>
  <si>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</si>
  <si>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</si>
  <si>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</si>
  <si>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</si>
  <si>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</si>
  <si>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</si>
  <si>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</si>
  <si>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</si>
  <si>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</si>
  <si>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</si>
  <si>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</si>
  <si>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</si>
  <si>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</si>
  <si>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</si>
  <si>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</si>
  <si>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</si>
  <si>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</si>
  <si>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</si>
  <si>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</si>
  <si>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</si>
  <si>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</si>
  <si>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</si>
  <si>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</si>
  <si>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</si>
  <si>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</si>
  <si>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</si>
  <si>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</si>
  <si>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</si>
  <si>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</si>
  <si>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</si>
  <si>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</si>
  <si>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</si>
  <si>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</si>
  <si>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</si>
  <si>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</si>
  <si>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</si>
  <si>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</si>
  <si>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</si>
  <si>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</si>
  <si>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</si>
  <si>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</si>
  <si>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</si>
  <si>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</si>
  <si>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</si>
  <si>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</si>
  <si>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</si>
  <si>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</si>
  <si>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</si>
  <si>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</si>
  <si>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</si>
  <si>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</si>
  <si>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</si>
  <si>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</si>
  <si>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</si>
  <si>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</si>
  <si>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</si>
  <si>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</si>
  <si>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</si>
  <si>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</si>
  <si>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</si>
  <si>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</si>
  <si>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</si>
  <si>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</si>
  <si>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</si>
  <si>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</si>
  <si>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</si>
  <si>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</si>
  <si>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</si>
  <si>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</si>
  <si>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</si>
  <si>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</si>
  <si>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</si>
  <si>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</si>
  <si>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</si>
  <si>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</si>
  <si>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</si>
  <si>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</si>
  <si>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</si>
  <si>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</si>
  <si>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</si>
  <si>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</si>
  <si>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</si>
  <si>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</si>
  <si>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</si>
  <si>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</si>
  <si>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</si>
  <si>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</si>
  <si>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</si>
  <si>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</si>
  <si>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</si>
  <si>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</si>
  <si>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</si>
  <si>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</si>
  <si>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</si>
  <si>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</si>
  <si>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</si>
  <si>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</si>
  <si>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</si>
  <si>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</si>
  <si>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</si>
  <si>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</si>
  <si>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</si>
  <si>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</si>
  <si>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</si>
  <si>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</si>
  <si>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</si>
  <si>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</si>
  <si>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</si>
  <si>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</si>
  <si>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</si>
  <si>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</si>
  <si>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</si>
  <si>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</si>
  <si>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</si>
  <si>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</si>
  <si>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</si>
  <si>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</si>
  <si>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</si>
  <si>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</si>
  <si>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</si>
  <si>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</si>
  <si>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</si>
  <si>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</si>
  <si>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</si>
  <si>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</si>
  <si>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</si>
  <si>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</si>
  <si>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</si>
  <si>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</si>
  <si>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</si>
  <si>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</si>
  <si>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</si>
  <si>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</si>
  <si>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</si>
  <si>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</si>
  <si>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</si>
  <si>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</si>
  <si>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</si>
  <si>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</si>
  <si>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</si>
  <si>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</si>
  <si>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</si>
  <si>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</si>
  <si>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</si>
  <si>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</si>
  <si>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</si>
  <si>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</si>
  <si>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</si>
  <si>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</si>
  <si>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</si>
  <si>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</si>
  <si>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</si>
  <si>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</si>
  <si>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</si>
  <si>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</si>
  <si>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</si>
  <si>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</si>
  <si>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</si>
  <si>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</si>
  <si>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</si>
  <si>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</si>
  <si>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</si>
  <si>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</si>
  <si>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</si>
  <si>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</si>
  <si>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</si>
  <si>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</si>
  <si>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</si>
  <si>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</si>
  <si>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</si>
  <si>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</si>
  <si>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</si>
  <si>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</si>
  <si>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</si>
  <si>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</si>
  <si>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</si>
  <si>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</si>
  <si>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</si>
  <si>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</si>
  <si>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</si>
  <si>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</si>
  <si>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</si>
  <si>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</si>
  <si>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</si>
  <si>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</si>
  <si>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</si>
  <si>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</si>
  <si>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</si>
  <si>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</si>
  <si>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</si>
  <si>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</si>
  <si>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</si>
  <si>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</si>
  <si>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</si>
  <si>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</si>
  <si>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</si>
  <si>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</si>
  <si>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</si>
  <si>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</si>
  <si>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</si>
  <si>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</si>
  <si>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</si>
  <si>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</si>
  <si>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</si>
  <si>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</si>
  <si>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</si>
  <si>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</si>
  <si>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</si>
  <si>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</si>
  <si>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</si>
  <si>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</si>
  <si>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</si>
  <si>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</si>
  <si>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</si>
  <si>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</si>
  <si>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</si>
  <si>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</si>
  <si>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</si>
  <si>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</si>
  <si>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</si>
  <si>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</si>
  <si>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</si>
  <si>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</si>
  <si>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</si>
  <si>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</si>
  <si>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</si>
  <si>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</si>
  <si>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</si>
  <si>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</si>
  <si>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</si>
  <si>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</si>
  <si>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</si>
  <si>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</si>
  <si>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</si>
  <si>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</si>
  <si>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</si>
  <si>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</si>
  <si>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</si>
  <si>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</si>
  <si>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</si>
  <si>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</si>
  <si>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</si>
  <si>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</si>
  <si>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</si>
  <si>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</si>
  <si>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</si>
  <si>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</si>
  <si>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</si>
  <si>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</si>
  <si>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</si>
  <si>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</si>
  <si>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</si>
  <si>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</si>
  <si>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</si>
  <si>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</si>
  <si>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</si>
  <si>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</si>
  <si>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</si>
  <si>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</si>
  <si>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</si>
  <si>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</si>
  <si>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</si>
  <si>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</si>
  <si>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</si>
  <si>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</si>
  <si>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</si>
  <si>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</si>
  <si>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</si>
  <si>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</si>
  <si>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</si>
  <si>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</si>
  <si>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</si>
  <si>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</si>
  <si>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</si>
  <si>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</si>
  <si>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</si>
  <si>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</si>
  <si>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</si>
  <si>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</si>
  <si>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</si>
  <si>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</si>
  <si>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</si>
  <si>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</si>
  <si>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</si>
  <si>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</si>
  <si>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</si>
  <si>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</si>
  <si>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</si>
  <si>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</si>
  <si>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</si>
  <si>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</si>
  <si>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</si>
  <si>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</si>
  <si>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</si>
  <si>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</si>
  <si>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</si>
  <si>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</si>
  <si>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</si>
  <si>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</si>
  <si>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</si>
  <si>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</si>
  <si>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</si>
  <si>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</si>
  <si>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</si>
  <si>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</si>
  <si>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</si>
  <si>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</si>
  <si>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</si>
  <si>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</si>
  <si>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</si>
  <si>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</si>
  <si>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</si>
  <si>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</si>
  <si>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</si>
  <si>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</si>
  <si>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</si>
  <si>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</si>
  <si>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</si>
  <si>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</si>
  <si>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</si>
  <si>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</si>
  <si>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</si>
  <si>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</si>
  <si>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</si>
  <si>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</si>
  <si>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</si>
  <si>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</si>
  <si>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</si>
  <si>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</si>
  <si>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</si>
  <si>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</si>
  <si>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</si>
  <si>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</si>
  <si>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</si>
  <si>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</si>
  <si>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</si>
  <si>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</si>
  <si>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</si>
  <si>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</si>
  <si>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</si>
  <si>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</si>
  <si>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</si>
  <si>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</si>
  <si>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</si>
  <si>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</si>
  <si>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</si>
  <si>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</si>
  <si>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</si>
  <si>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</si>
  <si>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</si>
  <si>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</si>
  <si>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</si>
  <si>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</si>
  <si>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</si>
  <si>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</si>
  <si>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</si>
  <si>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</si>
  <si>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</si>
  <si>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</si>
  <si>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</si>
  <si>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</si>
  <si>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</si>
  <si>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</si>
  <si>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</si>
  <si>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</si>
  <si>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</si>
  <si>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</si>
  <si>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</si>
  <si>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</si>
  <si>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</si>
  <si>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</si>
  <si>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</si>
  <si>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</si>
  <si>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</si>
  <si>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</si>
  <si>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</si>
  <si>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</si>
  <si>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</si>
  <si>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</si>
  <si>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</si>
  <si>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</si>
  <si>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</si>
  <si>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</si>
  <si>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</si>
  <si>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</si>
  <si>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</si>
  <si>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</si>
  <si>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</si>
  <si>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</si>
  <si>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</si>
  <si>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</si>
  <si>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</si>
  <si>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</si>
  <si>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</si>
  <si>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</si>
  <si>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</si>
  <si>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</si>
  <si>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</si>
  <si>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</si>
  <si>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</si>
  <si>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</si>
  <si>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</si>
  <si>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</si>
  <si>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</si>
  <si>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</si>
  <si>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</si>
  <si>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</si>
  <si>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</si>
  <si>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</si>
  <si>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</si>
  <si>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</si>
  <si>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</si>
  <si>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</si>
  <si>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</si>
  <si>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</si>
  <si>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</si>
  <si>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</si>
  <si>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</si>
  <si>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</si>
  <si>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</si>
  <si>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</si>
  <si>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</si>
  <si>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</si>
  <si>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</si>
  <si>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</si>
  <si>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</si>
  <si>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</si>
  <si>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</si>
  <si>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</si>
  <si>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</si>
  <si>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</si>
  <si>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</si>
  <si>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</si>
  <si>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</si>
  <si>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</si>
  <si>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</si>
  <si>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</si>
  <si>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</si>
  <si>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</si>
  <si>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</si>
  <si>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</si>
  <si>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</si>
  <si>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</si>
  <si>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</si>
  <si>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</si>
  <si>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</si>
  <si>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</si>
  <si>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</si>
  <si>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</si>
  <si>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</si>
  <si>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</si>
  <si>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</si>
  <si>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</si>
  <si>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</si>
  <si>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</si>
  <si>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</si>
  <si>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</si>
  <si>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</si>
  <si>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</si>
  <si>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</si>
  <si>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</si>
  <si>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</si>
  <si>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</si>
  <si>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</si>
  <si>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</si>
  <si>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</si>
  <si>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</si>
  <si>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</si>
  <si>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</si>
  <si>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</si>
  <si>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</si>
  <si>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</si>
  <si>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</si>
  <si>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</si>
  <si>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</si>
  <si>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</si>
  <si>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</si>
  <si>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</si>
  <si>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</si>
  <si>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</si>
  <si>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</si>
  <si>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</si>
  <si>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</si>
  <si>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</si>
  <si>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</si>
  <si>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</si>
  <si>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</si>
  <si>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</si>
  <si>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</si>
  <si>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</si>
  <si>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</si>
  <si>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</si>
  <si>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</si>
  <si>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</si>
  <si>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</si>
  <si>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</si>
  <si>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</si>
  <si>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</si>
  <si>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</si>
  <si>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</si>
  <si>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</si>
  <si>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</si>
  <si>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</si>
  <si>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</si>
  <si>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</si>
  <si>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</si>
  <si>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</si>
  <si>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</si>
  <si>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</si>
  <si>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</si>
  <si>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</si>
  <si>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</si>
  <si>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</si>
  <si>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</si>
  <si>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</si>
  <si>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</si>
  <si>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</si>
  <si>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</si>
  <si>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</si>
  <si>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</si>
  <si>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</si>
  <si>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</si>
  <si>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</si>
  <si>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</si>
  <si>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</si>
  <si>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</si>
  <si>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</si>
  <si>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</si>
  <si>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</si>
  <si>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</si>
  <si>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</si>
  <si>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</si>
  <si>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</si>
  <si>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</si>
  <si>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</si>
  <si>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</si>
  <si>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</si>
  <si>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</si>
  <si>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</si>
  <si>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</si>
  <si>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</si>
  <si>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</si>
  <si>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</si>
  <si>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</si>
  <si>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</si>
  <si>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</si>
  <si>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</si>
  <si>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</si>
  <si>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</si>
  <si>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</si>
  <si>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</si>
  <si>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</si>
  <si>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</si>
  <si>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</si>
  <si>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</si>
  <si>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</si>
  <si>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</si>
  <si>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</si>
  <si>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</si>
  <si>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</si>
  <si>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</si>
  <si>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</si>
  <si>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</si>
  <si>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</si>
  <si>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</si>
  <si>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</si>
  <si>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</si>
  <si>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</si>
  <si>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</si>
  <si>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</si>
  <si>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</si>
  <si>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</si>
  <si>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</si>
  <si>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</si>
  <si>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</si>
  <si>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</si>
  <si>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</si>
  <si>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</si>
  <si>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</si>
  <si>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</si>
  <si>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</si>
  <si>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</si>
  <si>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</si>
  <si>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</si>
  <si>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</si>
  <si>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</si>
  <si>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</si>
  <si>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</si>
  <si>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</si>
  <si>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</si>
  <si>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</si>
  <si>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</si>
  <si>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</si>
  <si>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</si>
  <si>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</si>
  <si>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</si>
  <si>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</si>
  <si>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</si>
  <si>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</si>
  <si>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</si>
  <si>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</si>
  <si>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</si>
  <si>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</si>
  <si>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</si>
  <si>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</si>
  <si>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</si>
  <si>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</si>
  <si>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</si>
  <si>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</si>
  <si>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</si>
  <si>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</si>
  <si>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</si>
  <si>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</si>
  <si>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</si>
  <si>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</si>
  <si>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</si>
  <si>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</si>
  <si>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</si>
  <si>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</si>
  <si>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</si>
  <si>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</si>
  <si>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</si>
  <si>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</si>
  <si>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</si>
  <si>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</si>
  <si>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</si>
  <si>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</si>
  <si>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</si>
  <si>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</si>
  <si>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</si>
  <si>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</si>
  <si>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</si>
  <si>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</si>
  <si>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</si>
  <si>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</si>
  <si>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</si>
  <si>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</si>
  <si>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</si>
  <si>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</si>
  <si>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</si>
  <si>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</si>
  <si>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</si>
  <si>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</si>
  <si>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</si>
  <si>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</si>
  <si>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</si>
  <si>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</si>
  <si>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</si>
  <si>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</si>
  <si>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</si>
  <si>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</si>
  <si>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</si>
  <si>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</si>
  <si>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</si>
  <si>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</si>
  <si>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</si>
  <si>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</si>
  <si>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</si>
  <si>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</si>
  <si>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</si>
  <si>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</si>
  <si>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</si>
  <si>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</si>
  <si>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</si>
  <si>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</si>
  <si>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</si>
  <si>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</si>
  <si>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</si>
  <si>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</si>
  <si>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</si>
  <si>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</si>
  <si>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</si>
  <si>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</si>
  <si>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</si>
  <si>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</si>
  <si>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</si>
  <si>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</si>
  <si>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</si>
  <si>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</si>
  <si>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</si>
  <si>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</si>
  <si>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</si>
  <si>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</si>
  <si>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</si>
  <si>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</si>
  <si>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</si>
  <si>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</si>
  <si>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</si>
  <si>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</si>
  <si>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</si>
  <si>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</si>
  <si>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</si>
  <si>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</si>
  <si>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</si>
  <si>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</si>
  <si>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</si>
  <si>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</si>
  <si>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</si>
  <si>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</si>
  <si>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</si>
  <si>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</si>
  <si>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</si>
  <si>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</si>
  <si>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</si>
  <si>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</si>
  <si>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</si>
  <si>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</si>
  <si>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</si>
  <si>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</si>
  <si>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</si>
  <si>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</si>
  <si>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</si>
  <si>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</si>
  <si>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</si>
  <si>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</si>
  <si>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</si>
  <si>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</si>
  <si>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</si>
  <si>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</si>
  <si>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</si>
  <si>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</si>
  <si>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</si>
  <si>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</si>
  <si>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</si>
  <si>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</si>
  <si>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</si>
  <si>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</si>
  <si>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</si>
  <si>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</si>
  <si>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</si>
  <si>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</si>
  <si>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</si>
  <si>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</si>
  <si>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</si>
  <si>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</si>
  <si>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</si>
  <si>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</si>
  <si>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</si>
  <si>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</si>
  <si>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</si>
  <si>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</si>
  <si>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</si>
  <si>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</si>
  <si>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</si>
  <si>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</si>
  <si>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</si>
  <si>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</si>
  <si>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</si>
  <si>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</si>
  <si>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</si>
  <si>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</si>
  <si>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</si>
  <si>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</si>
  <si>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</si>
  <si>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</si>
  <si>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</si>
  <si>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</si>
  <si>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</si>
  <si>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</si>
  <si>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</si>
  <si>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</si>
  <si>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</si>
  <si>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</si>
  <si>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</si>
  <si>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</si>
  <si>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</si>
  <si>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</si>
  <si>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</si>
  <si>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</si>
  <si>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</si>
  <si>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</si>
  <si>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</si>
  <si>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</si>
  <si>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</si>
  <si>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</si>
  <si>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</si>
  <si>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</si>
  <si>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</si>
  <si>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</si>
  <si>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</si>
  <si>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</si>
  <si>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</si>
  <si>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</si>
  <si>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</si>
  <si>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</si>
  <si>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</si>
  <si>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</si>
  <si>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</si>
  <si>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</si>
  <si>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</si>
  <si>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</si>
  <si>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</si>
  <si>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</si>
  <si>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</si>
  <si>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</si>
  <si>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</si>
  <si>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</si>
  <si>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</si>
  <si>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</si>
  <si>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</si>
  <si>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</si>
  <si>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</si>
  <si>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</si>
  <si>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</si>
  <si>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</si>
  <si>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</si>
  <si>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</si>
  <si>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</si>
  <si>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</si>
  <si>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</si>
  <si>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</si>
  <si>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</si>
  <si>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</si>
  <si>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</si>
  <si>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</si>
  <si>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</si>
  <si>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</si>
  <si>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</si>
  <si>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</si>
  <si>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</si>
  <si>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</si>
  <si>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</si>
  <si>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</si>
  <si>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</si>
  <si>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</si>
  <si>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</si>
  <si>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</si>
  <si>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</si>
  <si>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</si>
  <si>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</si>
  <si>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</si>
  <si>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</si>
  <si>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</si>
  <si>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</si>
  <si>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</si>
  <si>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</si>
  <si>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</si>
  <si>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</si>
  <si>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</si>
  <si>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</si>
  <si>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</si>
  <si>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</si>
  <si>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</si>
  <si>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</si>
  <si>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</si>
  <si>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</si>
  <si>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</si>
  <si>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</si>
  <si>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</si>
  <si>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</si>
  <si>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</si>
  <si>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</si>
  <si>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</si>
  <si>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</si>
  <si>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</si>
  <si>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</si>
  <si>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</si>
  <si>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</si>
  <si>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</si>
  <si>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</si>
  <si>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</si>
  <si>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</si>
  <si>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</si>
  <si>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</si>
  <si>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</si>
  <si>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</si>
  <si>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</si>
  <si>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</si>
  <si>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</si>
  <si>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</si>
  <si>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</si>
  <si>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</si>
  <si>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</si>
  <si>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</si>
  <si>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</si>
  <si>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</si>
  <si>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</si>
  <si>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</si>
  <si>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</si>
  <si>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</si>
  <si>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</si>
  <si>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</si>
  <si>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</si>
  <si>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</si>
  <si>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</si>
  <si>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</si>
  <si>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</si>
  <si>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</si>
  <si>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</si>
  <si>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</si>
  <si>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</si>
  <si>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</si>
  <si>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</si>
  <si>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</si>
  <si>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</si>
  <si>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</si>
  <si>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</si>
  <si>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</si>
  <si>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</si>
  <si>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</si>
  <si>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</si>
  <si>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</si>
  <si>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</si>
  <si>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</si>
  <si>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</si>
  <si>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</si>
  <si>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</si>
  <si>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</si>
  <si>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</si>
  <si>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</si>
  <si>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</si>
  <si>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</si>
  <si>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</si>
  <si>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</si>
  <si>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</si>
  <si>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</si>
  <si>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</si>
  <si>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</si>
  <si>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</si>
  <si>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</si>
  <si>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</si>
  <si>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</si>
  <si>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</si>
  <si>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</si>
  <si>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</si>
  <si>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</si>
  <si>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</si>
  <si>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</si>
  <si>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</si>
  <si>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</si>
  <si>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</si>
  <si>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</si>
  <si>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</si>
  <si>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</si>
  <si>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</si>
  <si>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</si>
  <si>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</si>
  <si>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</si>
  <si>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</si>
  <si>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</si>
  <si>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</si>
  <si>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</si>
  <si>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</si>
  <si>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</si>
  <si>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</si>
  <si>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</si>
  <si>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</si>
  <si>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</si>
  <si>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</si>
  <si>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</si>
  <si>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</si>
  <si>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</si>
  <si>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</si>
  <si>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</si>
  <si>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</si>
  <si>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</si>
  <si>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</si>
  <si>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</si>
  <si>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</si>
  <si>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</si>
  <si>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</si>
  <si>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</si>
  <si>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</si>
  <si>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</si>
  <si>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</si>
  <si>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</si>
  <si>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</si>
  <si>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</si>
  <si>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</si>
  <si>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</si>
  <si>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</si>
  <si>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</si>
  <si>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</si>
  <si>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</si>
  <si>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</si>
  <si>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</si>
  <si>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</si>
  <si>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</si>
  <si>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</si>
  <si>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</si>
  <si>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</si>
  <si>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</si>
  <si>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</si>
  <si>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</si>
  <si>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</si>
  <si>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</si>
  <si>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</si>
  <si>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</si>
  <si>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</si>
  <si>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</si>
  <si>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</si>
  <si>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</si>
  <si>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</si>
  <si>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</si>
  <si>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</si>
  <si>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</si>
  <si>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</si>
  <si>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</si>
  <si>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</si>
  <si>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</si>
  <si>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</si>
  <si>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</si>
  <si>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</si>
  <si>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</si>
  <si>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</si>
  <si>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</si>
  <si>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</si>
  <si>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</si>
  <si>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</si>
  <si>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</si>
  <si>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</si>
  <si>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</si>
  <si>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</si>
  <si>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</si>
  <si>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</si>
  <si>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</si>
  <si>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</si>
  <si>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</si>
  <si>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</si>
  <si>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</si>
  <si>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</si>
  <si>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</si>
  <si>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</si>
  <si>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</si>
  <si>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</si>
  <si>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</si>
  <si>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</si>
  <si>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</si>
  <si>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</si>
  <si>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</si>
  <si>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</si>
  <si>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</si>
  <si>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</si>
  <si>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</si>
  <si>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</si>
  <si>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</si>
  <si>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</si>
  <si>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</si>
  <si>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</si>
  <si>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</si>
  <si>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</si>
  <si>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</si>
  <si>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</si>
  <si>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</si>
  <si>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</si>
  <si>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</si>
  <si>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</si>
  <si>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</si>
  <si>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</si>
  <si>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</si>
  <si>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</si>
  <si>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</si>
  <si>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</si>
  <si>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</si>
  <si>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</si>
  <si>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</si>
  <si>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</si>
  <si>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</si>
  <si>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</si>
  <si>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</si>
  <si>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</si>
  <si>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</si>
  <si>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</si>
  <si>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</si>
  <si>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</si>
  <si>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</si>
  <si>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</si>
  <si>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</si>
  <si>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</si>
  <si>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</si>
  <si>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</si>
  <si>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</si>
  <si>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</si>
  <si>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</si>
  <si>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</si>
  <si>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</si>
  <si>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</si>
  <si>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</si>
  <si>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</si>
  <si>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</si>
  <si>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</si>
  <si>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</si>
  <si>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</si>
  <si>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</si>
  <si>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</si>
  <si>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</si>
  <si>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</si>
  <si>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</si>
  <si>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</si>
  <si>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</si>
  <si>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</si>
  <si>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</si>
  <si>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</si>
  <si>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</si>
  <si>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</si>
  <si>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</si>
  <si>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</si>
  <si>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</si>
  <si>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</si>
  <si>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</si>
  <si>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</si>
  <si>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</si>
  <si>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</si>
  <si>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</si>
  <si>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</si>
  <si>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</si>
  <si>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</si>
  <si>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</si>
  <si>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</si>
  <si>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</si>
  <si>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</si>
  <si>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</si>
  <si>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</si>
  <si>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</si>
  <si>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</si>
  <si>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</si>
  <si>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</si>
  <si>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</si>
  <si>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</si>
  <si>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</si>
  <si>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</si>
  <si>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</si>
  <si>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</si>
  <si>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</si>
  <si>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</si>
  <si>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</si>
  <si>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</si>
  <si>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</si>
  <si>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</si>
  <si>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</si>
  <si>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</si>
  <si>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</si>
  <si>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</si>
  <si>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</si>
  <si>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</si>
  <si>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</si>
  <si>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</si>
  <si>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</si>
  <si>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</si>
  <si>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</si>
  <si>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</si>
  <si>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</si>
  <si>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</si>
  <si>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</si>
  <si>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</si>
  <si>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</si>
  <si>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</si>
  <si>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</si>
  <si>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</si>
  <si>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</si>
  <si>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</si>
  <si>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</si>
  <si>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</si>
  <si>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</si>
  <si>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</si>
  <si>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</si>
  <si>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</si>
  <si>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</si>
  <si>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</si>
  <si>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</si>
  <si>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</si>
  <si>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</si>
  <si>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</si>
  <si>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</si>
  <si>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</si>
  <si>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</si>
  <si>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</si>
  <si>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</si>
  <si>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</si>
  <si>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</si>
  <si>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</si>
  <si>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</si>
  <si>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</si>
  <si>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</si>
  <si>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</si>
  <si>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</si>
  <si>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</si>
  <si>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</si>
  <si>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</si>
  <si>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</si>
  <si>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</si>
  <si>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</si>
  <si>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</si>
  <si>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</si>
  <si>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</si>
  <si>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</si>
  <si>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</si>
  <si>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</si>
  <si>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</si>
  <si>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</si>
  <si>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</si>
  <si>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</si>
  <si>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</si>
  <si>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</si>
  <si>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</si>
  <si>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</si>
  <si>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</si>
  <si>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</si>
  <si>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</si>
  <si>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</si>
  <si>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</si>
  <si>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</si>
  <si>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</si>
  <si>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</si>
  <si>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</si>
  <si>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</si>
  <si>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</si>
  <si>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</si>
  <si>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</si>
  <si>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</si>
  <si>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</si>
  <si>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</si>
  <si>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</si>
  <si>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</si>
  <si>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</si>
  <si>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</si>
  <si>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</si>
  <si>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</si>
  <si>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</si>
  <si>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</si>
  <si>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</si>
  <si>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</si>
  <si>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</si>
  <si>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</si>
  <si>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</si>
  <si>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</si>
  <si>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</si>
  <si>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</si>
  <si>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</si>
  <si>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</si>
  <si>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</si>
  <si>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</si>
  <si>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</si>
  <si>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</si>
  <si>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</si>
  <si>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</si>
  <si>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</si>
  <si>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</si>
  <si>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</si>
  <si>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</si>
  <si>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</si>
  <si>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</si>
  <si>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</si>
  <si>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</si>
  <si>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</si>
  <si>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</si>
  <si>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</si>
  <si>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</si>
  <si>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</si>
  <si>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</si>
  <si>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</si>
  <si>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</si>
  <si>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</si>
  <si>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</si>
  <si>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</si>
  <si>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</si>
  <si>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</si>
  <si>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</si>
  <si>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</si>
  <si>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</si>
  <si>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</si>
  <si>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</si>
  <si>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</si>
  <si>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</si>
  <si>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</si>
  <si>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</si>
  <si>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</si>
  <si>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</si>
  <si>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</si>
  <si>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</si>
  <si>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</si>
  <si>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</si>
  <si>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</si>
  <si>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</si>
  <si>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</si>
  <si>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</si>
  <si>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</si>
  <si>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</si>
  <si>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</si>
  <si>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</si>
  <si>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</si>
  <si>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</si>
  <si>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</si>
  <si>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</si>
  <si>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</si>
  <si>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</si>
  <si>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</si>
  <si>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</si>
  <si>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</si>
  <si>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</si>
  <si>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</si>
  <si>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</si>
  <si>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</si>
  <si>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</si>
  <si>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</si>
  <si>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</si>
  <si>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</si>
  <si>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</si>
  <si>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</si>
  <si>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</si>
  <si>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</si>
  <si>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</si>
  <si>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</si>
  <si>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</si>
  <si>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</si>
  <si>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</si>
  <si>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</si>
  <si>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</si>
  <si>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</si>
  <si>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</si>
  <si>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</si>
  <si>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</si>
  <si>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</si>
  <si>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</si>
  <si>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</si>
  <si>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</si>
  <si>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</si>
  <si>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</si>
  <si>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</si>
  <si>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</si>
  <si>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</si>
  <si>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</si>
  <si>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</si>
  <si>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</si>
  <si>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</si>
  <si>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</si>
  <si>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</si>
  <si>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</si>
  <si>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</si>
  <si>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</si>
  <si>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</si>
  <si>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</si>
  <si>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</si>
  <si>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</si>
  <si>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</si>
  <si>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</si>
  <si>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</si>
  <si>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</si>
  <si>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</si>
  <si>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</si>
  <si>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</si>
  <si>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</si>
  <si>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</si>
  <si>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</si>
  <si>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</si>
  <si>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</si>
  <si>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</si>
  <si>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</si>
  <si>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</si>
  <si>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</si>
  <si>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</si>
  <si>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</si>
  <si>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</si>
  <si>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</si>
  <si>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</si>
  <si>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</si>
  <si>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</si>
  <si>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</si>
  <si>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</si>
  <si>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</si>
  <si>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</si>
  <si>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</si>
  <si>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</si>
  <si>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</si>
  <si>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</si>
  <si>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</si>
  <si>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</si>
  <si>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</si>
  <si>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</si>
  <si>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</si>
  <si>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</si>
  <si>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</si>
  <si>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</si>
  <si>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</si>
  <si>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</si>
  <si>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</si>
  <si>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</si>
  <si>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</si>
  <si>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</si>
  <si>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</si>
  <si>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</si>
  <si>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</si>
  <si>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</si>
  <si>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</si>
  <si>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</si>
  <si>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</si>
  <si>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</si>
  <si>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</si>
  <si>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</si>
  <si>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</si>
  <si>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</si>
  <si>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</si>
  <si>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</si>
  <si>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</si>
  <si>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</si>
  <si>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</si>
  <si>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</si>
  <si>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</si>
  <si>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</si>
  <si>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</si>
  <si>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</si>
  <si>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</si>
  <si>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</si>
  <si>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</si>
  <si>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</si>
  <si>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</si>
  <si>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</si>
  <si>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</si>
  <si>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</si>
  <si>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</si>
  <si>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</si>
  <si>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</si>
  <si>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</si>
  <si>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</si>
  <si>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</si>
  <si>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</si>
  <si>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</si>
  <si>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</si>
  <si>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</si>
  <si>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</si>
  <si>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</si>
  <si>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</si>
  <si>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</si>
  <si>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</si>
  <si>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</si>
  <si>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</si>
  <si>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</si>
  <si>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</si>
  <si>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</si>
  <si>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</si>
  <si>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</si>
  <si>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</si>
  <si>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</si>
  <si>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</si>
  <si>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</si>
  <si>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</si>
  <si>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</si>
  <si>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</si>
  <si>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</si>
  <si>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</si>
  <si>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</si>
  <si>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</si>
  <si>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</si>
  <si>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</si>
  <si>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</si>
  <si>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</si>
  <si>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</si>
  <si>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</si>
  <si>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</si>
  <si>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</si>
  <si>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</si>
  <si>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</si>
  <si>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</si>
  <si>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</si>
  <si>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</si>
  <si>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</si>
  <si>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</si>
  <si>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</si>
  <si>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</si>
  <si>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</si>
  <si>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</si>
  <si>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</si>
  <si>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</si>
  <si>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</si>
  <si>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</si>
  <si>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</si>
  <si>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</si>
  <si>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</si>
  <si>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</si>
  <si>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</si>
  <si>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</si>
  <si>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</si>
  <si>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</si>
  <si>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</si>
  <si>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</si>
  <si>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</si>
  <si>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</si>
  <si>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</si>
  <si>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</si>
  <si>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</si>
  <si>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</si>
  <si>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</si>
  <si>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</si>
  <si>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</si>
  <si>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</si>
  <si>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</si>
  <si>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</si>
  <si>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</si>
  <si>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</si>
  <si>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</si>
  <si>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</si>
  <si>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</si>
  <si>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</si>
  <si>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</si>
  <si>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</si>
  <si>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</si>
  <si>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</si>
  <si>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</si>
  <si>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</si>
  <si>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</si>
  <si>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</si>
  <si>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</si>
  <si>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</si>
  <si>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</si>
  <si>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</si>
  <si>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</si>
  <si>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</si>
  <si>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</si>
  <si>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</si>
  <si>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</si>
  <si>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</si>
  <si>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</si>
  <si>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</si>
  <si>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</si>
  <si>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</si>
  <si>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</si>
  <si>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</si>
  <si>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</si>
  <si>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</si>
  <si>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</si>
  <si>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</si>
  <si>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</si>
  <si>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</si>
  <si>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</si>
  <si>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</si>
  <si>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</si>
  <si>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</si>
  <si>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</si>
  <si>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</si>
  <si>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</si>
  <si>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</si>
  <si>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</si>
  <si>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</si>
  <si>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</si>
  <si>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</si>
  <si>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</si>
  <si>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</si>
  <si>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</si>
  <si>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</si>
  <si>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</si>
  <si>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</si>
  <si>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</si>
  <si>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</si>
  <si>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</si>
  <si>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</si>
  <si>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</si>
  <si>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</si>
  <si>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</si>
  <si>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</si>
  <si>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</si>
  <si>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</si>
  <si>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</si>
  <si>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</si>
  <si>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</si>
  <si>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</si>
  <si>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</si>
  <si>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</si>
  <si>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</si>
  <si>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</si>
  <si>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</si>
  <si>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</si>
  <si>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</si>
  <si>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</si>
  <si>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</si>
  <si>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</si>
  <si>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</si>
  <si>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</si>
  <si>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</si>
  <si>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</si>
  <si>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</si>
  <si>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</si>
  <si>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</si>
  <si>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</si>
  <si>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</si>
  <si>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</si>
  <si>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</si>
  <si>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</si>
  <si>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</si>
  <si>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</si>
  <si>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</si>
  <si>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</si>
  <si>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</si>
  <si>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</si>
  <si>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</si>
  <si>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</si>
  <si>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</si>
  <si>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</si>
  <si>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</si>
  <si>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</si>
  <si>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</si>
  <si>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</si>
  <si>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</si>
  <si>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</si>
  <si>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</si>
  <si>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</si>
  <si>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</si>
  <si>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</si>
  <si>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</si>
  <si>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</si>
  <si>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</si>
  <si>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</si>
  <si>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</si>
  <si>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</si>
  <si>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</si>
  <si>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</si>
  <si>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</si>
  <si>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</si>
  <si>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</si>
  <si>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</si>
  <si>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</si>
  <si>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</si>
  <si>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</si>
  <si>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</si>
  <si>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</si>
  <si>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</si>
  <si>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</si>
  <si>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</si>
  <si>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</si>
  <si>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</si>
  <si>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</si>
  <si>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</si>
  <si>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</si>
  <si>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</si>
  <si>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</si>
  <si>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</si>
  <si>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</si>
  <si>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</si>
  <si>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</si>
  <si>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</si>
  <si>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</si>
  <si>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</si>
  <si>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</si>
  <si>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</si>
  <si>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</si>
  <si>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</si>
  <si>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</si>
  <si>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</si>
  <si>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</si>
  <si>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</si>
  <si>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</si>
  <si>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</si>
  <si>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</si>
  <si>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</si>
  <si>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</si>
  <si>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</si>
  <si>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</si>
  <si>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</si>
  <si>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</si>
  <si>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</si>
  <si>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</si>
  <si>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</si>
  <si>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</si>
  <si>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</si>
  <si>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</si>
  <si>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</si>
  <si>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</si>
  <si>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</si>
  <si>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</si>
  <si>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</si>
  <si>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</si>
  <si>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</si>
  <si>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</si>
  <si>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</si>
  <si>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</si>
  <si>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</si>
  <si>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</si>
  <si>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</si>
  <si>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</si>
  <si>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</si>
  <si>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</si>
  <si>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</si>
  <si>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</si>
  <si>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</si>
  <si>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</si>
  <si>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</si>
  <si>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</si>
  <si>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</si>
  <si>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</si>
  <si>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</si>
  <si>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</si>
  <si>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</si>
  <si>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</si>
  <si>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</si>
  <si>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</si>
  <si>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</si>
  <si>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</si>
  <si>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</si>
  <si>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</si>
  <si>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</si>
  <si>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</si>
  <si>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</si>
  <si>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</si>
  <si>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</si>
  <si>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</si>
  <si>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</si>
  <si>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</si>
  <si>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</si>
  <si>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</si>
  <si>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</si>
  <si>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</si>
  <si>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</si>
  <si>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</si>
  <si>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</si>
  <si>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</si>
  <si>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</si>
  <si>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</si>
  <si>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</si>
  <si>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</si>
  <si>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</si>
  <si>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</si>
  <si>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</si>
  <si>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</si>
  <si>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</si>
  <si>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</si>
  <si>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</si>
  <si>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</si>
  <si>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</si>
  <si>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</si>
  <si>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</si>
  <si>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</si>
  <si>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</si>
  <si>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</si>
  <si>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</si>
  <si>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</si>
  <si>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</si>
  <si>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</si>
  <si>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</si>
  <si>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</si>
  <si>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</si>
  <si>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</si>
  <si>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</si>
  <si>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</si>
  <si>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</si>
  <si>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</si>
  <si>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</si>
  <si>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</si>
  <si>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</si>
  <si>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</si>
  <si>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</si>
  <si>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</si>
  <si>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</si>
  <si>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</si>
  <si>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</si>
  <si>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</si>
  <si>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</si>
  <si>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</si>
  <si>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</si>
  <si>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</si>
  <si>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</si>
  <si>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</si>
  <si>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</si>
  <si>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</si>
  <si>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</si>
  <si>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</si>
  <si>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</si>
  <si>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</si>
  <si>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</si>
  <si>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</si>
  <si>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</si>
  <si>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</si>
  <si>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</si>
  <si>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</si>
  <si>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</si>
  <si>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</si>
  <si>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</si>
  <si>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</si>
  <si>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</si>
  <si>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</si>
  <si>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</si>
  <si>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</si>
  <si>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</si>
  <si>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</si>
  <si>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</si>
  <si>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</si>
  <si>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</si>
  <si>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</si>
  <si>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</si>
  <si>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</si>
  <si>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</si>
  <si>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</si>
  <si>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</si>
  <si>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</si>
  <si>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</si>
  <si>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</si>
  <si>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</si>
  <si>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</si>
  <si>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</si>
  <si>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</si>
  <si>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</si>
  <si>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</si>
  <si>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</si>
  <si>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</si>
  <si>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</si>
  <si>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</si>
  <si>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</si>
  <si>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</si>
  <si>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</si>
  <si>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</si>
  <si>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</si>
  <si>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</si>
  <si>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</si>
  <si>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</si>
  <si>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</si>
  <si>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</si>
  <si>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</si>
  <si>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</si>
  <si>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</si>
  <si>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</si>
  <si>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</si>
  <si>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</si>
  <si>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</si>
  <si>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</si>
  <si>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</si>
  <si>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</si>
  <si>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</si>
  <si>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</si>
  <si>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</si>
  <si>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</si>
  <si>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</si>
  <si>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</si>
  <si>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</si>
  <si>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</si>
  <si>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</si>
  <si>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</si>
  <si>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</si>
  <si>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</si>
  <si>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</si>
  <si>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</si>
  <si>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</si>
  <si>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</si>
  <si>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</si>
  <si>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</si>
  <si>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</si>
  <si>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</si>
  <si>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</si>
  <si>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</si>
  <si>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</si>
  <si>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</si>
  <si>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</si>
  <si>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</si>
  <si>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</si>
  <si>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</si>
  <si>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</si>
  <si>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</si>
  <si>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</si>
  <si>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</si>
  <si>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</si>
  <si>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</si>
  <si>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</si>
  <si>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</si>
  <si>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</si>
  <si>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</si>
  <si>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</si>
  <si>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</si>
  <si>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</si>
  <si>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</si>
  <si>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</si>
  <si>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</si>
  <si>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</si>
  <si>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</si>
  <si>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</si>
  <si>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</si>
  <si>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</si>
  <si>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</si>
  <si>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</si>
  <si>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</si>
  <si>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</si>
  <si>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</si>
  <si>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</si>
  <si>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</si>
  <si>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</si>
  <si>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</si>
  <si>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</si>
  <si>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</si>
  <si>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</si>
  <si>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</si>
  <si>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</si>
  <si>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</si>
  <si>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</si>
  <si>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</si>
  <si>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</si>
  <si>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</si>
  <si>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</si>
  <si>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</si>
  <si>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</si>
  <si>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</si>
  <si>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</si>
  <si>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</si>
  <si>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</si>
  <si>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</si>
  <si>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</si>
  <si>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</si>
  <si>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</si>
  <si>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</si>
  <si>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</si>
  <si>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</si>
  <si>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</si>
  <si>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</si>
  <si>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</si>
  <si>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</si>
  <si>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</si>
  <si>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</si>
  <si>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</si>
  <si>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</si>
  <si>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</si>
  <si>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</si>
  <si>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</si>
  <si>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</si>
  <si>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</si>
  <si>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</si>
  <si>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</si>
  <si>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</si>
  <si>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</si>
  <si>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</si>
  <si>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</si>
  <si>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</si>
  <si>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</si>
  <si>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</si>
  <si>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</si>
  <si>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</si>
  <si>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</si>
  <si>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</si>
  <si>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</si>
  <si>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</si>
  <si>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</si>
  <si>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</si>
  <si>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</si>
  <si>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</si>
  <si>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</si>
  <si>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</si>
  <si>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</si>
  <si>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</si>
  <si>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</si>
  <si>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</si>
  <si>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</si>
  <si>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</si>
  <si>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</si>
  <si>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</si>
  <si>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</si>
  <si>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</si>
  <si>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</si>
  <si>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</si>
  <si>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</si>
  <si>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</si>
  <si>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</si>
  <si>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</si>
  <si>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</si>
  <si>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</si>
  <si>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</si>
  <si>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</si>
  <si>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</si>
  <si>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</si>
  <si>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</si>
  <si>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</si>
  <si>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</si>
  <si>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</si>
  <si>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</si>
  <si>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</si>
  <si>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</si>
  <si>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</si>
  <si>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</si>
  <si>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</si>
  <si>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</si>
  <si>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</si>
  <si>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</si>
  <si>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</si>
  <si>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</si>
  <si>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</si>
  <si>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</si>
  <si>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</si>
  <si>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</si>
  <si>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</si>
  <si>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</si>
  <si>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</si>
  <si>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</si>
  <si>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</si>
  <si>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</si>
  <si>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</si>
  <si>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</si>
  <si>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</si>
  <si>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</si>
  <si>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</si>
  <si>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</si>
  <si>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</si>
  <si>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</si>
  <si>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</si>
  <si>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</si>
  <si>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</si>
  <si>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</si>
  <si>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</si>
  <si>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</si>
  <si>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</si>
  <si>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</si>
  <si>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</si>
  <si>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</si>
  <si>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</si>
  <si>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</si>
  <si>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</si>
  <si>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</si>
  <si>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</si>
  <si>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</si>
  <si>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</si>
  <si>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</si>
  <si>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</si>
  <si>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</si>
  <si>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</si>
  <si>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</si>
  <si>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</si>
  <si>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</si>
  <si>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</si>
  <si>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</si>
  <si>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</si>
  <si>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</si>
  <si>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</si>
  <si>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</si>
  <si>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</si>
  <si>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</si>
  <si>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</si>
  <si>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</si>
  <si>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</si>
  <si>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</si>
  <si>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</si>
  <si>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</si>
  <si>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</si>
  <si>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</si>
  <si>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</si>
  <si>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</si>
  <si>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</si>
  <si>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</si>
  <si>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</si>
  <si>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</si>
  <si>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</si>
  <si>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</si>
  <si>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</si>
  <si>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</si>
  <si>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</si>
  <si>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</si>
  <si>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</si>
  <si>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</si>
  <si>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</si>
  <si>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</si>
  <si>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</si>
  <si>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</si>
  <si>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</si>
  <si>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</si>
  <si>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</si>
  <si>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</si>
  <si>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</si>
  <si>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</si>
  <si>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</si>
  <si>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</si>
  <si>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</si>
  <si>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</si>
  <si>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</si>
  <si>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</si>
  <si>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</si>
  <si>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</si>
  <si>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</si>
  <si>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</si>
  <si>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</si>
  <si>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</si>
  <si>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</si>
  <si>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</si>
  <si>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</si>
  <si>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</si>
  <si>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</si>
  <si>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</si>
  <si>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</si>
  <si>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</si>
  <si>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</si>
  <si>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</si>
  <si>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</si>
  <si>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</si>
  <si>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</si>
  <si>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</si>
  <si>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</si>
  <si>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</si>
  <si>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</si>
  <si>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</si>
  <si>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</si>
  <si>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</si>
  <si>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</si>
  <si>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</si>
  <si>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</si>
  <si>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</si>
  <si>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</si>
  <si>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</si>
  <si>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</si>
  <si>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</si>
  <si>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</si>
  <si>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</si>
  <si>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</si>
  <si>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</si>
  <si>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</si>
  <si>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</si>
  <si>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</si>
  <si>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</si>
  <si>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</si>
  <si>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</si>
  <si>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</si>
  <si>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</si>
  <si>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</si>
  <si>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</si>
  <si>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</si>
  <si>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</si>
  <si>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</si>
  <si>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</si>
  <si>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</si>
  <si>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</si>
  <si>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</si>
  <si>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</si>
  <si>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</si>
  <si>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</si>
  <si>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</si>
  <si>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</si>
  <si>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</si>
  <si>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</si>
  <si>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</si>
  <si>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</si>
  <si>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</si>
  <si>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</si>
  <si>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</si>
  <si>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</si>
  <si>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</si>
  <si>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</si>
  <si>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</si>
  <si>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</si>
  <si>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</si>
  <si>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</si>
  <si>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</si>
  <si>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</si>
  <si>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</si>
  <si>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</si>
  <si>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</si>
  <si>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</si>
  <si>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</si>
  <si>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</si>
  <si>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</si>
  <si>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</si>
  <si>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</si>
  <si>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</si>
  <si>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</si>
  <si>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</si>
  <si>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</si>
  <si>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</si>
  <si>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</si>
  <si>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</si>
  <si>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</si>
  <si>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</si>
  <si>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</si>
  <si>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</si>
  <si>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</si>
  <si>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</si>
  <si>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</si>
  <si>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</si>
  <si>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</si>
  <si>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</si>
  <si>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</si>
  <si>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</si>
  <si>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</si>
  <si>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</si>
  <si>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</si>
  <si>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</si>
  <si>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</si>
  <si>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</si>
  <si>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</si>
  <si>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</si>
  <si>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</si>
  <si>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</si>
  <si>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</si>
  <si>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</si>
  <si>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</si>
  <si>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</si>
  <si>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</si>
  <si>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</si>
  <si>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</si>
  <si>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</si>
  <si>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</si>
  <si>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</si>
  <si>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</si>
  <si>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</si>
  <si>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</si>
  <si>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</si>
  <si>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</si>
  <si>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</si>
  <si>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</si>
  <si>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</si>
  <si>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</si>
  <si>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</si>
  <si>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</si>
  <si>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</si>
  <si>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</si>
  <si>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</si>
  <si>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</si>
  <si>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</si>
  <si>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</si>
  <si>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</si>
  <si>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</si>
  <si>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</si>
  <si>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</si>
  <si>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</si>
  <si>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</si>
  <si>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</si>
  <si>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</si>
  <si>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</si>
  <si>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</si>
  <si>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</si>
  <si>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</si>
  <si>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</si>
  <si>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</si>
  <si>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</si>
  <si>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</si>
  <si>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</si>
  <si>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</si>
  <si>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</si>
  <si>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</si>
  <si>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</si>
  <si>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</si>
  <si>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</si>
  <si>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</si>
  <si>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</si>
  <si>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</si>
  <si>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</si>
  <si>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</si>
  <si>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</si>
  <si>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</si>
  <si>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</si>
  <si>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</si>
  <si>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</si>
  <si>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</si>
  <si>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</si>
  <si>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</si>
  <si>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</si>
  <si>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</si>
  <si>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</si>
  <si>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</si>
  <si>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</si>
  <si>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</si>
  <si>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</si>
  <si>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</si>
  <si>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</si>
  <si>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</si>
  <si>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</si>
  <si>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</si>
  <si>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</si>
  <si>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</si>
  <si>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</si>
  <si>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</si>
  <si>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</si>
  <si>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</si>
  <si>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</si>
  <si>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</si>
  <si>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</si>
  <si>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</si>
  <si>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</si>
  <si>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</si>
  <si>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</si>
  <si>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</si>
  <si>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</si>
  <si>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</si>
  <si>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</si>
  <si>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</si>
  <si>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</si>
  <si>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</si>
  <si>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</si>
  <si>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</si>
  <si>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</si>
  <si>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</si>
  <si>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</si>
  <si>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</si>
  <si>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</si>
  <si>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</si>
  <si>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</si>
  <si>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</si>
  <si>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</si>
  <si>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</si>
  <si>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</si>
  <si>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</si>
  <si>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</si>
  <si>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</si>
  <si>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</si>
  <si>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</si>
  <si>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</si>
  <si>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</si>
  <si>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</si>
  <si>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</si>
  <si>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</si>
  <si>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</si>
  <si>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</si>
  <si>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</si>
  <si>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</si>
  <si>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</si>
  <si>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</si>
  <si>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</si>
  <si>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</si>
  <si>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</si>
  <si>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</si>
  <si>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</si>
  <si>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</si>
  <si>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</si>
  <si>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</si>
  <si>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</si>
  <si>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</si>
  <si>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</si>
  <si>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</si>
  <si>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</si>
  <si>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</si>
  <si>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</si>
  <si>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</si>
  <si>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</si>
  <si>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</si>
  <si>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</si>
  <si>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</si>
  <si>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</si>
  <si>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</si>
  <si>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</si>
  <si>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</si>
  <si>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</si>
  <si>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</si>
  <si>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</si>
  <si>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</si>
  <si>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</si>
  <si>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</si>
  <si>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</si>
  <si>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</si>
  <si>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</si>
  <si>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</si>
  <si>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</si>
  <si>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</si>
  <si>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</si>
  <si>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</si>
  <si>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</si>
  <si>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</si>
  <si>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</si>
  <si>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</si>
  <si>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</si>
  <si>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</si>
  <si>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</si>
  <si>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</si>
  <si>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</si>
  <si>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</si>
  <si>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</si>
  <si>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</si>
  <si>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</si>
  <si>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</si>
  <si>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</si>
  <si>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</si>
  <si>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</si>
  <si>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</si>
  <si>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</si>
  <si>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</si>
  <si>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</si>
  <si>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</si>
  <si>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</si>
  <si>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</si>
  <si>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</si>
  <si>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</si>
  <si>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</si>
  <si>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</si>
  <si>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</si>
  <si>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</si>
  <si>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</si>
  <si>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</si>
  <si>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</si>
  <si>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</si>
  <si>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</si>
  <si>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</si>
  <si>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</si>
  <si>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</si>
  <si>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</si>
  <si>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</si>
  <si>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</si>
  <si>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</si>
  <si>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</si>
  <si>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</si>
  <si>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</si>
  <si>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</si>
  <si>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</si>
  <si>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</si>
  <si>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</si>
  <si>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</si>
  <si>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</si>
  <si>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</si>
  <si>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</si>
  <si>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</si>
  <si>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</si>
  <si>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</si>
  <si>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</si>
  <si>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</si>
  <si>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</si>
  <si>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</si>
  <si>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</si>
  <si>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</si>
  <si>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</si>
  <si>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</si>
  <si>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</si>
  <si>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</si>
  <si>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</si>
  <si>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</si>
  <si>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</si>
  <si>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</si>
  <si>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</si>
  <si>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</si>
  <si>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</si>
  <si>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</si>
  <si>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</si>
  <si>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</si>
  <si>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</si>
  <si>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</si>
  <si>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</si>
  <si>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</si>
  <si>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</si>
  <si>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</si>
  <si>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</si>
  <si>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</si>
  <si>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</si>
  <si>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</si>
  <si>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</si>
  <si>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</si>
  <si>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</si>
  <si>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</si>
  <si>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</si>
  <si>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</si>
  <si>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</si>
  <si>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</si>
  <si>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</si>
  <si>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</si>
  <si>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</si>
  <si>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</si>
  <si>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</si>
  <si>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</si>
  <si>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</si>
  <si>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</si>
  <si>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</si>
  <si>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</si>
  <si>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</si>
  <si>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</si>
  <si>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</si>
  <si>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</si>
  <si>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</si>
  <si>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</si>
  <si>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</si>
  <si>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</si>
  <si>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</si>
  <si>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</si>
  <si>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</si>
  <si>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</si>
  <si>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</si>
  <si>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</si>
  <si>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</si>
  <si>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</si>
  <si>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</si>
  <si>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</si>
  <si>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</si>
  <si>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</si>
  <si>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</si>
  <si>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</si>
  <si>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</si>
  <si>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</si>
  <si>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</si>
  <si>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</si>
  <si>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</si>
  <si>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</si>
  <si>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</si>
  <si>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</si>
  <si>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</si>
  <si>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</si>
  <si>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</si>
  <si>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</si>
  <si>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</si>
  <si>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</si>
  <si>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</si>
  <si>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</si>
  <si>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</si>
  <si>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</si>
  <si>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</si>
  <si>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</si>
  <si>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</si>
  <si>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</si>
  <si>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</si>
  <si>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</si>
  <si>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</si>
  <si>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</si>
  <si>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</si>
  <si>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</si>
  <si>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</si>
  <si>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</si>
  <si>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</si>
  <si>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</si>
  <si>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</si>
  <si>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</si>
  <si>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</si>
  <si>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</si>
  <si>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</si>
  <si>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</si>
  <si>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</si>
  <si>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</si>
  <si>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</si>
  <si>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</si>
  <si>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</si>
  <si>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</si>
  <si>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</si>
  <si>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</si>
  <si>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</si>
  <si>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</si>
  <si>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</si>
  <si>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</si>
  <si>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</si>
  <si>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</si>
  <si>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</si>
  <si>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</si>
  <si>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</si>
  <si>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</si>
  <si>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</si>
  <si>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</si>
  <si>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</si>
  <si>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</si>
  <si>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</si>
  <si>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</si>
  <si>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</si>
  <si>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</si>
  <si>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</si>
  <si>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</si>
  <si>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</si>
  <si>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</si>
  <si>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</si>
  <si>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</si>
  <si>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</si>
  <si>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</si>
  <si>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</si>
  <si>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</si>
  <si>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</si>
  <si>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</si>
  <si>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</si>
  <si>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</si>
  <si>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</si>
  <si>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</si>
  <si>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</si>
  <si>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</si>
  <si>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</si>
  <si>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</si>
  <si>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</si>
  <si>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</si>
  <si>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</si>
  <si>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</si>
  <si>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</si>
  <si>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</si>
  <si>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</si>
  <si>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</si>
  <si>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</si>
  <si>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</si>
  <si>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</si>
  <si>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</si>
  <si>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</si>
  <si>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</si>
  <si>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</si>
  <si>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</si>
  <si>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</si>
  <si>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</si>
  <si>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</si>
  <si>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</si>
  <si>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</si>
  <si>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</si>
  <si>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</si>
  <si>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</si>
  <si>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</si>
  <si>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</si>
  <si>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</si>
  <si>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</si>
  <si>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</si>
  <si>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</si>
  <si>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</si>
  <si>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</si>
  <si>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</si>
  <si>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</si>
  <si>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</si>
  <si>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</si>
  <si>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</si>
  <si>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</si>
  <si>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</si>
  <si>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</si>
  <si>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</si>
  <si>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</si>
  <si>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</si>
  <si>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</si>
  <si>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</si>
  <si>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</si>
  <si>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</si>
  <si>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</si>
  <si>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</si>
  <si>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</si>
  <si>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</si>
  <si>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</si>
  <si>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</si>
  <si>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</si>
  <si>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</si>
  <si>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</si>
  <si>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</si>
  <si>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</si>
  <si>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</si>
  <si>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</si>
  <si>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</si>
  <si>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</si>
  <si>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</si>
  <si>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</si>
  <si>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</si>
  <si>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</si>
  <si>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</si>
  <si>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</si>
  <si>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</si>
  <si>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</si>
  <si>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</si>
  <si>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</si>
  <si>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</si>
  <si>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</si>
  <si>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</si>
  <si>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</si>
  <si>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</si>
  <si>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</si>
  <si>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</si>
  <si>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</si>
  <si>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</si>
  <si>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</si>
  <si>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</si>
  <si>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</si>
  <si>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</si>
  <si>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</si>
  <si>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</si>
  <si>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</si>
  <si>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</si>
  <si>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</si>
  <si>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</si>
  <si>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</si>
  <si>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</si>
  <si>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</si>
  <si>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</si>
  <si>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</si>
  <si>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</si>
  <si>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</si>
  <si>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</si>
  <si>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</si>
  <si>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</si>
  <si>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</si>
  <si>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</si>
  <si>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</si>
  <si>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</si>
  <si>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</si>
  <si>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</si>
  <si>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</si>
  <si>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</si>
  <si>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</si>
  <si>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</si>
  <si>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</si>
  <si>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</si>
  <si>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</si>
  <si>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</si>
  <si>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</si>
  <si>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</si>
  <si>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</si>
  <si>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</si>
  <si>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</si>
  <si>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</si>
  <si>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</si>
  <si>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</si>
  <si>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</si>
  <si>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</si>
  <si>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</si>
  <si>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</si>
  <si>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</si>
  <si>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</si>
  <si>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</si>
  <si>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</si>
  <si>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</si>
  <si>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</si>
  <si>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</si>
  <si>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</si>
  <si>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</si>
  <si>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</si>
  <si>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</si>
  <si>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</si>
  <si>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</si>
  <si>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</si>
  <si>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</si>
  <si>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</si>
  <si>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</si>
  <si>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</si>
  <si>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</si>
  <si>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</si>
  <si>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</si>
  <si>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</si>
  <si>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</si>
  <si>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</si>
  <si>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</si>
  <si>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</si>
  <si>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</si>
  <si>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</si>
  <si>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</si>
  <si>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</si>
  <si>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</si>
  <si>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</si>
  <si>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</si>
  <si>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</si>
  <si>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</si>
  <si>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</si>
  <si>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</si>
  <si>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</si>
  <si>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</si>
  <si>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</si>
  <si>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</si>
  <si>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</si>
  <si>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</si>
  <si>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</si>
  <si>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</si>
  <si>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</si>
  <si>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</si>
  <si>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</si>
  <si>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</si>
  <si>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</si>
  <si>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</si>
  <si>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</si>
  <si>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</si>
  <si>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</si>
  <si>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</si>
  <si>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</si>
  <si>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</si>
  <si>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</si>
  <si>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</si>
  <si>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</si>
  <si>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</si>
  <si>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</si>
  <si>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</si>
  <si>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</si>
  <si>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</si>
  <si>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</si>
  <si>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</si>
  <si>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</si>
  <si>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</si>
  <si>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</si>
  <si>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</si>
  <si>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</si>
  <si>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</si>
  <si>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</si>
  <si>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</si>
  <si>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</si>
  <si>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</si>
  <si>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</si>
  <si>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</si>
  <si>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</si>
  <si>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</si>
  <si>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</si>
  <si>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</si>
  <si>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</si>
  <si>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</si>
  <si>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</si>
  <si>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</si>
  <si>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</si>
  <si>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</si>
  <si>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</si>
  <si>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</si>
  <si>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</si>
  <si>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</si>
  <si>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</si>
  <si>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</si>
  <si>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</si>
  <si>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</si>
  <si>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</si>
  <si>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</si>
  <si>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</si>
  <si>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</si>
  <si>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</si>
  <si>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</si>
  <si>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</si>
  <si>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</si>
  <si>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</si>
  <si>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</si>
  <si>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</si>
  <si>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</si>
  <si>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</si>
  <si>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</si>
  <si>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</si>
  <si>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</si>
  <si>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</si>
  <si>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</si>
  <si>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</si>
  <si>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</si>
  <si>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</si>
  <si>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</si>
  <si>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</si>
  <si>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</si>
  <si>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</si>
  <si>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</si>
  <si>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</si>
  <si>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</si>
  <si>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</si>
  <si>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</si>
  <si>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</si>
  <si>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</si>
  <si>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</si>
  <si>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</si>
  <si>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</si>
  <si>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</si>
  <si>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</si>
  <si>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</si>
  <si>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</si>
  <si>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</si>
  <si>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</si>
  <si>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</si>
  <si>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</si>
  <si>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</si>
  <si>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</si>
  <si>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</si>
  <si>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</si>
  <si>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</si>
  <si>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</si>
  <si>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</si>
  <si>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</si>
  <si>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</si>
  <si>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</si>
  <si>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</si>
  <si>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</si>
  <si>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</si>
  <si>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</si>
  <si>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</si>
  <si>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</si>
  <si>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</si>
  <si>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</si>
  <si>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</si>
  <si>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</si>
  <si>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</si>
  <si>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</si>
  <si>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</si>
  <si>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</si>
  <si>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</si>
  <si>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</si>
  <si>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</si>
  <si>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</si>
  <si>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</si>
  <si>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</si>
  <si>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</si>
  <si>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</si>
  <si>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</si>
  <si>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</si>
  <si>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</si>
  <si>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</si>
  <si>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</si>
  <si>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</si>
  <si>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</si>
  <si>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</si>
  <si>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</si>
  <si>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</si>
  <si>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</si>
  <si>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</si>
  <si>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</si>
  <si>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</si>
  <si>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</si>
  <si>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</si>
  <si>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</si>
  <si>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</si>
  <si>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</si>
  <si>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</si>
  <si>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</si>
  <si>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</si>
  <si>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</si>
  <si>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</si>
  <si>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</si>
  <si>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</si>
  <si>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</si>
  <si>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</si>
  <si>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</si>
  <si>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</si>
  <si>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</si>
  <si>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</si>
  <si>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</si>
  <si>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</si>
  <si>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</si>
  <si>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</si>
  <si>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</si>
  <si>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</si>
  <si>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</si>
  <si>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</si>
  <si>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</si>
  <si>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</si>
  <si>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</si>
  <si>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</si>
  <si>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</si>
  <si>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</si>
  <si>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</si>
  <si>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</si>
  <si>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</si>
  <si>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</si>
  <si>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</si>
  <si>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</si>
  <si>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</si>
  <si>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</si>
  <si>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</si>
  <si>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</si>
  <si>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</si>
  <si>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</si>
  <si>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</si>
  <si>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</si>
  <si>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</si>
  <si>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</si>
  <si>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</si>
  <si>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</si>
  <si>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</si>
  <si>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</si>
  <si>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</si>
  <si>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</si>
  <si>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</si>
  <si>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</si>
  <si>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</si>
  <si>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</si>
  <si>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</si>
  <si>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</si>
  <si>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</si>
  <si>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</si>
  <si>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</si>
  <si>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</si>
  <si>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</si>
  <si>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</si>
  <si>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</si>
  <si>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</si>
  <si>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</si>
  <si>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</si>
  <si>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</si>
  <si>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</si>
  <si>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</si>
  <si>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</si>
  <si>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</si>
  <si>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</si>
  <si>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</si>
  <si>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</si>
  <si>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</si>
  <si>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</si>
  <si>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</si>
  <si>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</si>
  <si>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</si>
  <si>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</si>
  <si>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</si>
  <si>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</si>
  <si>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</si>
  <si>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</si>
  <si>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</si>
  <si>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</si>
  <si>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</si>
  <si>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</si>
  <si>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</si>
  <si>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</si>
  <si>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</si>
  <si>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</si>
  <si>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</si>
  <si>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</si>
  <si>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</si>
  <si>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</si>
  <si>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</si>
  <si>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</si>
  <si>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</si>
  <si>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</si>
  <si>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</si>
  <si>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</si>
  <si>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</si>
  <si>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</si>
  <si>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</si>
  <si>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</si>
  <si>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</si>
  <si>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</si>
  <si>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</si>
  <si>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</si>
  <si>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</si>
  <si>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</si>
  <si>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</si>
  <si>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</si>
  <si>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</si>
  <si>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</si>
  <si>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</si>
  <si>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</si>
  <si>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</si>
  <si>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</si>
  <si>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</si>
  <si>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</si>
  <si>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</si>
  <si>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</si>
  <si>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</si>
  <si>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</si>
  <si>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</si>
  <si>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</si>
  <si>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</si>
  <si>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</si>
  <si>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</si>
  <si>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</si>
  <si>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</si>
  <si>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</si>
  <si>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</si>
  <si>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</si>
  <si>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</si>
  <si>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</si>
  <si>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</si>
  <si>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</si>
  <si>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</si>
  <si>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</si>
  <si>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</si>
  <si>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</si>
  <si>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</si>
  <si>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</si>
  <si>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</si>
  <si>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</si>
  <si>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</si>
  <si>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</si>
  <si>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</si>
  <si>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</si>
  <si>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</si>
  <si>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</si>
  <si>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</si>
  <si>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</si>
  <si>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</si>
  <si>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</si>
  <si>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</si>
  <si>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</si>
  <si>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</si>
  <si>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</si>
  <si>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</si>
  <si>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</si>
  <si>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</si>
  <si>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</si>
  <si>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</si>
  <si>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</si>
  <si>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</si>
  <si>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</si>
  <si>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</si>
  <si>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</si>
  <si>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</si>
  <si>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</si>
  <si>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</si>
  <si>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</si>
  <si>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</si>
  <si>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</si>
  <si>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</si>
  <si>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</si>
  <si>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</si>
  <si>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</si>
  <si>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</si>
  <si>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</si>
  <si>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</si>
  <si>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</si>
  <si>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</si>
  <si>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</si>
  <si>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</si>
  <si>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</si>
  <si>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</si>
  <si>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</si>
  <si>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</si>
  <si>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</si>
  <si>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</si>
  <si>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</si>
  <si>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</si>
  <si>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</si>
  <si>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</si>
  <si>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</si>
  <si>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</si>
  <si>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</si>
  <si>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</si>
  <si>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</si>
  <si>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</si>
  <si>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</si>
  <si>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</si>
  <si>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</si>
  <si>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</si>
  <si>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</si>
  <si>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</si>
  <si>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</si>
  <si>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</si>
  <si>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</si>
  <si>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</si>
  <si>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</si>
  <si>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</si>
  <si>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</si>
  <si>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</si>
  <si>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</si>
  <si>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</si>
  <si>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</si>
  <si>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</si>
  <si>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</si>
  <si>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</si>
  <si>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</si>
  <si>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</si>
  <si>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</si>
  <si>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</si>
  <si>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</si>
  <si>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</si>
  <si>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</si>
  <si>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</si>
  <si>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</si>
  <si>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</si>
  <si>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</si>
  <si>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</si>
  <si>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</si>
  <si>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</si>
  <si>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</si>
  <si>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</si>
  <si>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</si>
  <si>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</si>
  <si>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</si>
  <si>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</si>
  <si>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</si>
  <si>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</si>
  <si>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</si>
  <si>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</si>
  <si>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</si>
  <si>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</si>
  <si>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</si>
  <si>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</si>
  <si>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</si>
  <si>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</si>
  <si>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</si>
  <si>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</si>
  <si>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</si>
  <si>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</si>
  <si>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</si>
  <si>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</si>
  <si>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</si>
  <si>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</si>
  <si>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</si>
  <si>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</si>
  <si>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</si>
  <si>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</si>
  <si>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</si>
  <si>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</si>
  <si>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</si>
  <si>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</si>
  <si>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</si>
  <si>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</si>
  <si>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</si>
  <si>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</si>
  <si>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</si>
  <si>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</si>
  <si>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</si>
  <si>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</si>
  <si>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</si>
  <si>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</si>
  <si>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</si>
  <si>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</si>
  <si>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</si>
  <si>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</si>
  <si>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</si>
  <si>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</si>
  <si>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</si>
  <si>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</si>
  <si>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</si>
  <si>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</si>
  <si>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</si>
  <si>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</si>
  <si>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</si>
  <si>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</si>
  <si>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</si>
  <si>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</si>
  <si>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</si>
  <si>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</si>
  <si>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</si>
  <si>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</si>
  <si>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</si>
  <si>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</si>
  <si>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</si>
  <si>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</si>
  <si>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</si>
  <si>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</si>
  <si>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</si>
  <si>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</si>
  <si>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</si>
  <si>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</si>
  <si>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</si>
  <si>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</si>
  <si>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</si>
  <si>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</si>
  <si>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</si>
  <si>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</si>
  <si>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</si>
  <si>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</si>
  <si>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</si>
  <si>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</si>
  <si>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</si>
  <si>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</si>
  <si>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</si>
  <si>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</si>
  <si>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</si>
  <si>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</si>
  <si>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</si>
  <si>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</si>
  <si>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</si>
  <si>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</si>
  <si>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</si>
  <si>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</si>
  <si>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</si>
  <si>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</si>
  <si>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</si>
  <si>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</si>
  <si>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</si>
  <si>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</si>
  <si>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</si>
  <si>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</si>
  <si>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</si>
  <si>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</si>
  <si>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</si>
  <si>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</si>
  <si>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</si>
  <si>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</si>
  <si>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</si>
  <si>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</si>
  <si>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</si>
  <si>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</si>
  <si>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</si>
  <si>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</si>
  <si>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</si>
  <si>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</si>
  <si>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</si>
  <si>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</si>
  <si>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</si>
  <si>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</si>
  <si>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</si>
  <si>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</si>
  <si>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</si>
  <si>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</si>
  <si>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</si>
  <si>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</si>
  <si>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</si>
  <si>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</si>
  <si>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</si>
  <si>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</si>
  <si>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</si>
  <si>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</si>
  <si>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</si>
  <si>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</si>
  <si>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</si>
  <si>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</si>
  <si>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</si>
  <si>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</si>
  <si>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</si>
  <si>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</si>
  <si>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</si>
  <si>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</si>
  <si>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</si>
  <si>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</si>
  <si>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</si>
  <si>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</si>
  <si>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</si>
  <si>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</si>
  <si>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</si>
  <si>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</si>
  <si>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</si>
  <si>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</si>
  <si>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</si>
  <si>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</si>
  <si>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</si>
  <si>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</si>
  <si>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</si>
  <si>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</si>
  <si>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</si>
  <si>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</si>
  <si>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</si>
  <si>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</si>
  <si>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</si>
  <si>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</si>
  <si>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</si>
  <si>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</si>
  <si>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</si>
  <si>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</si>
  <si>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</si>
  <si>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</si>
  <si>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</si>
  <si>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</si>
  <si>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</si>
  <si>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</si>
  <si>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</si>
  <si>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</si>
  <si>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</si>
  <si>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</si>
  <si>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</si>
  <si>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</si>
  <si>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</si>
  <si>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</si>
  <si>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</si>
  <si>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</si>
  <si>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</si>
  <si>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</si>
  <si>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</si>
  <si>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</si>
  <si>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</si>
  <si>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</si>
  <si>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</si>
  <si>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</si>
  <si>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</si>
  <si>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</si>
  <si>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</si>
  <si>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</si>
  <si>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</si>
  <si>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</si>
  <si>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</si>
  <si>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</si>
  <si>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</si>
  <si>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</si>
  <si>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</si>
  <si>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</si>
  <si>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</si>
  <si>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</si>
  <si>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</si>
  <si>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</si>
  <si>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</si>
  <si>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</si>
  <si>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</si>
  <si>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</si>
  <si>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</si>
  <si>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</si>
  <si>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</si>
  <si>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</si>
  <si>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</si>
  <si>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</si>
  <si>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</si>
  <si>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</si>
  <si>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</si>
  <si>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</si>
  <si>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</si>
  <si>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</si>
  <si>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</si>
  <si>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</si>
  <si>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</si>
  <si>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</si>
  <si>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</si>
  <si>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</si>
  <si>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</si>
  <si>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</si>
  <si>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</si>
  <si>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</si>
  <si>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</si>
  <si>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</si>
  <si>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</si>
  <si>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</si>
  <si>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</si>
  <si>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</si>
  <si>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</si>
  <si>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</si>
  <si>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</si>
  <si>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</si>
  <si>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</si>
  <si>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</si>
  <si>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</si>
  <si>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</si>
  <si>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</si>
  <si>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</si>
  <si>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</si>
  <si>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</si>
  <si>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</si>
  <si>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</si>
  <si>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</si>
  <si>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</si>
  <si>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</si>
  <si>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</si>
  <si>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</si>
  <si>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</si>
  <si>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</si>
  <si>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</si>
  <si>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</si>
  <si>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</si>
  <si>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</si>
  <si>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</si>
  <si>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</si>
  <si>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</si>
  <si>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</si>
  <si>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</si>
  <si>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</si>
  <si>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</si>
  <si>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</si>
  <si>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</si>
  <si>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</si>
  <si>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</si>
  <si>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</si>
  <si>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</si>
  <si>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</si>
  <si>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</si>
  <si>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</si>
  <si>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</si>
  <si>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</si>
  <si>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</si>
  <si>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</si>
  <si>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</si>
  <si>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</si>
  <si>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</si>
  <si>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</si>
  <si>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</si>
  <si>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</si>
  <si>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</si>
  <si>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</si>
  <si>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</si>
  <si>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</si>
  <si>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</si>
  <si>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</si>
  <si>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</si>
  <si>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</si>
  <si>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</si>
  <si>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</si>
  <si>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</si>
  <si>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</si>
  <si>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</si>
  <si>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</si>
  <si>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</si>
  <si>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</si>
  <si>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</si>
  <si>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</si>
  <si>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</si>
  <si>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</si>
  <si>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</si>
  <si>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</si>
  <si>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</si>
  <si>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</si>
  <si>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</si>
  <si>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</si>
  <si>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</si>
  <si>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</si>
  <si>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</si>
  <si>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</si>
  <si>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</si>
  <si>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</si>
  <si>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</si>
  <si>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</si>
  <si>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</si>
  <si>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</si>
  <si>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</si>
  <si>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</si>
  <si>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</si>
  <si>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</si>
  <si>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</si>
  <si>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</si>
  <si>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</si>
  <si>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</si>
  <si>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</si>
  <si>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</si>
  <si>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</si>
  <si>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</si>
  <si>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</si>
  <si>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</si>
  <si>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</si>
  <si>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</si>
  <si>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</si>
  <si>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</si>
  <si>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</si>
  <si>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</si>
  <si>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</si>
  <si>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</si>
  <si>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</si>
  <si>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</si>
  <si>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</si>
  <si>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</si>
  <si>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</si>
  <si>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</si>
  <si>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</si>
  <si>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</si>
  <si>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</si>
  <si>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</si>
  <si>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</si>
  <si>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</si>
  <si>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</si>
  <si>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</si>
  <si>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</si>
  <si>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</si>
  <si>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</si>
  <si>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</si>
  <si>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</si>
  <si>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</si>
  <si>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</si>
  <si>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</si>
  <si>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</si>
  <si>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</si>
  <si>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</si>
  <si>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</si>
  <si>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</si>
  <si>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</si>
  <si>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</si>
  <si>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</si>
  <si>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</si>
  <si>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</si>
  <si>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</si>
  <si>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</si>
  <si>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</si>
  <si>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</si>
  <si>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</si>
  <si>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</si>
  <si>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</si>
  <si>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</si>
  <si>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</si>
  <si>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</si>
  <si>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</si>
  <si>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</si>
  <si>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</si>
  <si>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</si>
  <si>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</si>
  <si>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</si>
  <si>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</si>
  <si>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</si>
  <si>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</si>
  <si>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</si>
  <si>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</si>
  <si>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</si>
  <si>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</si>
  <si>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</si>
  <si>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</si>
  <si>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</si>
  <si>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</si>
  <si>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</si>
  <si>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</si>
  <si>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</si>
  <si>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</si>
  <si>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</si>
  <si>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</si>
  <si>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</si>
  <si>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</si>
  <si>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</si>
  <si>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</si>
  <si>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</si>
  <si>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</si>
  <si>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</si>
  <si>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</si>
  <si>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</si>
  <si>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</si>
  <si>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</si>
  <si>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</si>
  <si>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</si>
  <si>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</si>
  <si>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</si>
  <si>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</si>
  <si>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</si>
  <si>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</si>
  <si>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</si>
  <si>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</si>
  <si>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</si>
  <si>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</si>
  <si>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</si>
  <si>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</si>
  <si>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</si>
  <si>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</si>
  <si>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</si>
  <si>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</si>
  <si>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</si>
  <si>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</si>
  <si>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</si>
  <si>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</si>
  <si>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</si>
  <si>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</si>
  <si>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</si>
  <si>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</si>
  <si>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</si>
  <si>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</si>
  <si>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</si>
  <si>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</si>
  <si>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</si>
  <si>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</si>
  <si>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</si>
  <si>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</si>
  <si>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</si>
  <si>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</si>
  <si>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</si>
  <si>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</si>
  <si>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</si>
  <si>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</si>
  <si>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</si>
  <si>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</si>
  <si>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</si>
  <si>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</si>
  <si>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</si>
  <si>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</si>
  <si>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</si>
  <si>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</si>
  <si>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</si>
  <si>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</si>
  <si>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</si>
  <si>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</si>
  <si>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</si>
  <si>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</si>
  <si>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</si>
  <si>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</si>
  <si>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</si>
  <si>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</si>
  <si>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</si>
  <si>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</si>
  <si>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</si>
  <si>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</si>
  <si>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</si>
  <si>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</si>
  <si>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</si>
  <si>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</si>
  <si>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</si>
  <si>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</si>
  <si>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</si>
  <si>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</si>
  <si>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</si>
  <si>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</si>
  <si>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</si>
  <si>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</si>
  <si>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</si>
  <si>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</si>
  <si>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</si>
  <si>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</si>
  <si>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</si>
  <si>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</si>
  <si>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</si>
  <si>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</si>
  <si>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</si>
  <si>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</si>
  <si>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</si>
  <si>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</si>
  <si>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</si>
  <si>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</si>
  <si>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</si>
  <si>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</si>
  <si>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</si>
  <si>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</si>
  <si>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</si>
  <si>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</si>
  <si>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</si>
  <si>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</si>
  <si>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</si>
  <si>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</si>
  <si>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</si>
  <si>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</si>
  <si>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</si>
  <si>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</si>
  <si>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</si>
  <si>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</si>
  <si>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</si>
  <si>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</si>
  <si>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</si>
  <si>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</si>
  <si>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</si>
  <si>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</si>
  <si>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</si>
  <si>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</si>
  <si>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</si>
  <si>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</si>
  <si>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</si>
  <si>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</si>
  <si>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</si>
  <si>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</si>
  <si>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</si>
  <si>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</si>
  <si>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</si>
  <si>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</si>
  <si>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</si>
  <si>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</si>
  <si>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</si>
  <si>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</si>
  <si>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</si>
  <si>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</si>
  <si>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</si>
  <si>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</si>
  <si>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</si>
  <si>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</si>
  <si>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</si>
  <si>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</si>
  <si>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</si>
  <si>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</si>
  <si>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</si>
  <si>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</si>
  <si>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</si>
  <si>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</si>
  <si>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</si>
  <si>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</si>
  <si>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</si>
  <si>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</si>
  <si>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</si>
  <si>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</si>
  <si>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</si>
  <si>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</si>
  <si>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</si>
  <si>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</si>
  <si>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</si>
  <si>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</si>
  <si>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</si>
  <si>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</si>
  <si>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</si>
  <si>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</si>
  <si>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</si>
  <si>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</si>
  <si>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</si>
  <si>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</si>
  <si>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</si>
  <si>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</si>
  <si>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</si>
  <si>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</si>
  <si>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</si>
  <si>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</si>
  <si>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</si>
  <si>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</si>
  <si>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</si>
  <si>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</si>
  <si>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</si>
  <si>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</si>
  <si>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</si>
  <si>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</si>
  <si>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</si>
  <si>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</si>
  <si>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</si>
  <si>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</si>
  <si>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</si>
  <si>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</si>
  <si>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</si>
  <si>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</si>
  <si>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</si>
  <si>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</si>
  <si>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</si>
  <si>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</si>
  <si>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</si>
  <si>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</si>
  <si>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</si>
  <si>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</si>
  <si>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</si>
  <si>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</si>
  <si>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</si>
  <si>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</si>
  <si>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</si>
  <si>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</si>
  <si>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</si>
  <si>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</si>
  <si>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</si>
  <si>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</si>
  <si>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</si>
  <si>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</si>
  <si>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</si>
  <si>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</si>
  <si>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</si>
  <si>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</si>
  <si>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</si>
  <si>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</si>
  <si>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</si>
  <si>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</si>
  <si>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</si>
  <si>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</si>
  <si>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</si>
  <si>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</si>
  <si>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</si>
  <si>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</si>
  <si>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</si>
  <si>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</si>
  <si>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</si>
  <si>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</si>
  <si>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</si>
  <si>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</si>
  <si>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</si>
  <si>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</si>
  <si>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</si>
  <si>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</si>
  <si>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</si>
  <si>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</si>
  <si>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</si>
  <si>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</si>
  <si>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</si>
  <si>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</si>
  <si>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</si>
  <si>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</si>
  <si>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</si>
  <si>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</si>
  <si>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</si>
  <si>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</si>
  <si>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</si>
  <si>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</si>
  <si>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</si>
  <si>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</si>
  <si>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</si>
  <si>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</si>
  <si>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</si>
  <si>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</si>
  <si>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</si>
  <si>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</si>
  <si>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</si>
  <si>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</si>
  <si>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</si>
  <si>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</si>
  <si>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</si>
  <si>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</si>
  <si>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</si>
  <si>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</si>
  <si>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</si>
  <si>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</si>
  <si>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</si>
  <si>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</si>
  <si>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</si>
  <si>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</si>
  <si>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</si>
  <si>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</si>
  <si>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</si>
  <si>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</si>
  <si>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</si>
  <si>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</si>
  <si>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</si>
  <si>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</si>
  <si>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</si>
  <si>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</si>
  <si>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</si>
  <si>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</si>
  <si>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</si>
  <si>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</si>
  <si>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</si>
  <si>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</si>
  <si>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</si>
  <si>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</si>
  <si>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</si>
  <si>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</si>
  <si>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</si>
  <si>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</si>
  <si>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</si>
  <si>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</si>
  <si>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</si>
  <si>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</si>
  <si>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</si>
  <si>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</si>
  <si>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</si>
  <si>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</si>
  <si>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</si>
  <si>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</si>
  <si>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</si>
  <si>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</si>
  <si>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</si>
  <si>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</si>
  <si>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</si>
  <si>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</si>
  <si>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</si>
  <si>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</si>
  <si>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</si>
  <si>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</si>
  <si>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</si>
  <si>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</si>
  <si>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</si>
  <si>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</si>
  <si>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</si>
  <si>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</si>
  <si>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</si>
  <si>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</si>
  <si>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</si>
  <si>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</si>
  <si>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</si>
  <si>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</si>
  <si>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</si>
  <si>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</si>
  <si>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</si>
  <si>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</si>
  <si>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</si>
  <si>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</si>
  <si>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</si>
  <si>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</si>
  <si>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</si>
  <si>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</si>
  <si>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</si>
  <si>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</si>
  <si>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</si>
  <si>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</si>
  <si>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</si>
  <si>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</si>
  <si>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</si>
  <si>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</si>
  <si>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</si>
  <si>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</si>
  <si>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</si>
  <si>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</si>
  <si>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</si>
  <si>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</si>
  <si>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</si>
  <si>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</si>
  <si>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</si>
  <si>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</si>
  <si>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</si>
  <si>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</si>
  <si>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</si>
  <si>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</si>
  <si>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</si>
  <si>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</si>
  <si>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</si>
  <si>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</si>
  <si>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</si>
  <si>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</si>
  <si>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</si>
  <si>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</si>
  <si>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</si>
  <si>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</si>
  <si>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</si>
  <si>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</si>
  <si>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</si>
  <si>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</si>
  <si>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</si>
  <si>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</si>
  <si>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</si>
  <si>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</si>
  <si>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</si>
  <si>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</si>
  <si>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</si>
  <si>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</si>
  <si>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</si>
  <si>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</si>
  <si>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</si>
  <si>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</si>
  <si>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</si>
  <si>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</si>
  <si>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</si>
  <si>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</si>
  <si>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</si>
  <si>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</si>
  <si>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</si>
  <si>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</si>
  <si>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</si>
  <si>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</si>
  <si>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</si>
  <si>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</si>
  <si>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</si>
  <si>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</si>
  <si>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</si>
  <si>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</si>
  <si>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</si>
  <si>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</si>
  <si>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</si>
  <si>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</si>
  <si>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</si>
  <si>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</si>
  <si>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</si>
  <si>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</si>
  <si>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</si>
  <si>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</si>
  <si>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</si>
  <si>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</si>
  <si>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</si>
  <si>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</si>
  <si>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</si>
  <si>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</si>
  <si>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</si>
  <si>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</si>
  <si>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</si>
  <si>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</si>
  <si>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</si>
  <si>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</si>
  <si>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</si>
  <si>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</si>
  <si>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</si>
  <si>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</si>
  <si>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</si>
  <si>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</si>
  <si>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</si>
  <si>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</si>
  <si>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</si>
  <si>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</si>
  <si>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</si>
  <si>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</si>
  <si>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</si>
  <si>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</si>
  <si>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</si>
  <si>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</si>
  <si>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</si>
  <si>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</si>
  <si>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</si>
  <si>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</si>
  <si>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</si>
  <si>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</si>
  <si>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</si>
  <si>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</si>
  <si>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</si>
  <si>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</si>
  <si>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</si>
  <si>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</si>
  <si>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</si>
  <si>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</si>
  <si>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</si>
  <si>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</si>
  <si>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</si>
  <si>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</si>
  <si>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</si>
  <si>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</si>
  <si>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</si>
  <si>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</si>
  <si>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</si>
  <si>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</si>
  <si>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</si>
  <si>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</si>
  <si>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</si>
  <si>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</si>
  <si>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</si>
  <si>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</si>
  <si>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</si>
  <si>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</si>
  <si>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</si>
  <si>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</si>
  <si>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</si>
  <si>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</si>
  <si>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</si>
  <si>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</si>
  <si>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</si>
  <si>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</si>
  <si>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</si>
  <si>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</si>
  <si>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</si>
  <si>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</si>
  <si>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</si>
  <si>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</si>
  <si>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</si>
  <si>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</si>
  <si>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</si>
  <si>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</si>
  <si>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</si>
  <si>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</si>
  <si>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</si>
  <si>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</si>
  <si>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</si>
  <si>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</si>
  <si>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</si>
  <si>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</si>
  <si>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</si>
  <si>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</si>
  <si>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</si>
  <si>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</si>
  <si>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</si>
  <si>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</si>
  <si>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</si>
  <si>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</si>
  <si>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</si>
  <si>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</si>
  <si>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</si>
  <si>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</si>
  <si>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</si>
  <si>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</si>
  <si>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</si>
  <si>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</si>
  <si>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</si>
  <si>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</si>
  <si>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</si>
  <si>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</si>
  <si>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</si>
  <si>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</si>
  <si>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</si>
  <si>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</si>
  <si>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</si>
  <si>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</si>
  <si>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</si>
  <si>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</si>
  <si>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</si>
  <si>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</si>
  <si>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</si>
  <si>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</si>
  <si>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</si>
  <si>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</si>
  <si>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</si>
  <si>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</si>
  <si>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</si>
  <si>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</si>
  <si>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</si>
  <si>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</si>
  <si>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</si>
  <si>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</si>
  <si>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</si>
  <si>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</si>
  <si>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</si>
  <si>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</si>
  <si>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</si>
  <si>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</si>
  <si>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</si>
  <si>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</si>
  <si>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</si>
  <si>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</si>
  <si>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</si>
  <si>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</si>
  <si>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</si>
  <si>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</si>
  <si>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</si>
  <si>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</si>
  <si>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</si>
  <si>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</si>
  <si>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</si>
  <si>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</si>
  <si>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</si>
  <si>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</si>
  <si>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</si>
  <si>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</si>
  <si>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</si>
  <si>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</si>
  <si>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</si>
  <si>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</si>
  <si>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</si>
  <si>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</si>
  <si>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</si>
  <si>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</si>
  <si>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</si>
  <si>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</si>
  <si>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</si>
  <si>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</si>
  <si>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</si>
  <si>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</si>
  <si>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</si>
  <si>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</si>
  <si>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</si>
  <si>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</si>
  <si>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</si>
  <si>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</si>
  <si>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</si>
  <si>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</si>
  <si>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</si>
  <si>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</si>
  <si>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</si>
  <si>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</si>
  <si>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</si>
  <si>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</si>
  <si>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</si>
  <si>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</si>
  <si>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</si>
  <si>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</si>
  <si>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</si>
  <si>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</si>
  <si>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</si>
  <si>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</si>
  <si>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</si>
  <si>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</si>
  <si>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</si>
  <si>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</si>
  <si>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</si>
  <si>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</si>
  <si>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</si>
  <si>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</si>
  <si>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</si>
  <si>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</si>
  <si>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</si>
  <si>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</si>
  <si>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</si>
  <si>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</si>
  <si>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</si>
  <si>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</si>
  <si>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</si>
  <si>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</si>
  <si>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</si>
  <si>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</si>
  <si>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</si>
  <si>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</si>
  <si>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</si>
  <si>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</si>
  <si>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</si>
  <si>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</si>
  <si>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</si>
  <si>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</si>
  <si>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</si>
  <si>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</si>
  <si>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</si>
  <si>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</si>
  <si>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</si>
  <si>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</si>
  <si>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</si>
  <si>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</si>
  <si>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</si>
  <si>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</si>
  <si>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</si>
  <si>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</si>
  <si>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</si>
  <si>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</si>
  <si>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</si>
  <si>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</si>
  <si>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</si>
  <si>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</si>
  <si>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</si>
  <si>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</si>
  <si>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</si>
  <si>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</si>
  <si>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</si>
  <si>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</si>
  <si>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</si>
  <si>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</si>
  <si>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</si>
  <si>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</si>
  <si>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</si>
  <si>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</si>
  <si>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</si>
  <si>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</si>
  <si>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</si>
  <si>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</si>
  <si>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</si>
  <si>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</si>
  <si>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</si>
  <si>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</si>
  <si>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</si>
  <si>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</si>
  <si>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</si>
  <si>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</si>
  <si>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</si>
  <si>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</si>
  <si>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</si>
  <si>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</si>
  <si>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</si>
  <si>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</si>
  <si>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</si>
  <si>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</si>
  <si>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</si>
  <si>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</si>
  <si>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</si>
  <si>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</si>
  <si>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</si>
  <si>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</si>
  <si>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</si>
  <si>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</si>
  <si>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</si>
  <si>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</si>
  <si>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</si>
  <si>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</si>
  <si>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</si>
  <si>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</si>
  <si>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</si>
  <si>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</si>
  <si>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</si>
  <si>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</si>
  <si>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</si>
  <si>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</si>
  <si>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</si>
  <si>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</si>
  <si>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</si>
  <si>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</si>
  <si>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</si>
  <si>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</si>
  <si>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</si>
  <si>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</si>
  <si>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</si>
  <si>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</si>
  <si>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</si>
  <si>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</si>
  <si>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</si>
  <si>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</si>
  <si>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</si>
  <si>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</si>
  <si>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</si>
  <si>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</si>
  <si>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</si>
  <si>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</si>
  <si>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</si>
  <si>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</si>
  <si>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</si>
  <si>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</si>
  <si>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</si>
  <si>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</si>
  <si>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</si>
  <si>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</si>
  <si>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</si>
  <si>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</si>
  <si>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</si>
  <si>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</si>
  <si>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</si>
  <si>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</si>
  <si>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</si>
  <si>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</si>
  <si>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</si>
  <si>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</si>
  <si>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</si>
  <si>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</si>
  <si>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</si>
  <si>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</si>
  <si>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</si>
  <si>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</si>
  <si>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</si>
  <si>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</si>
  <si>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</si>
  <si>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</si>
  <si>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</si>
  <si>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</si>
  <si>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</si>
  <si>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</si>
  <si>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</si>
  <si>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</si>
  <si>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</si>
  <si>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</si>
  <si>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</si>
  <si>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</si>
  <si>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</si>
  <si>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</si>
  <si>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</si>
  <si>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</si>
  <si>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</si>
  <si>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</si>
  <si>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</si>
  <si>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</si>
  <si>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</si>
  <si>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</si>
  <si>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</si>
  <si>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</si>
  <si>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</si>
  <si>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</si>
  <si>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</si>
  <si>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</si>
  <si>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</si>
  <si>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</si>
  <si>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</si>
  <si>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</si>
  <si>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</si>
  <si>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</si>
  <si>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</si>
  <si>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</si>
  <si>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</si>
  <si>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</si>
  <si>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</si>
  <si>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</si>
  <si>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</si>
  <si>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</si>
  <si>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</si>
  <si>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</si>
  <si>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</si>
  <si>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</si>
  <si>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</si>
  <si>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</si>
  <si>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</si>
  <si>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</si>
  <si>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</si>
  <si>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</si>
  <si>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</si>
  <si>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</si>
  <si>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</si>
  <si>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</si>
  <si>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</si>
  <si>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</si>
  <si>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</si>
  <si>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</si>
  <si>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</si>
  <si>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</si>
  <si>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</si>
  <si>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</si>
  <si>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</si>
  <si>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</si>
  <si>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</si>
  <si>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</si>
  <si>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</si>
  <si>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</si>
  <si>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</si>
  <si>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</si>
  <si>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</si>
  <si>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</si>
  <si>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</si>
  <si>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</si>
  <si>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</si>
  <si>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</si>
  <si>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</si>
  <si>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</si>
  <si>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</si>
  <si>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</si>
  <si>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</si>
  <si>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</si>
  <si>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</si>
  <si>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</si>
  <si>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</si>
  <si>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</si>
  <si>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</si>
  <si>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</si>
  <si>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</si>
  <si>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</si>
  <si>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</si>
  <si>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</si>
  <si>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</si>
  <si>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</si>
  <si>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</si>
  <si>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</si>
  <si>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</si>
  <si>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</si>
  <si>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</si>
  <si>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</si>
  <si>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</si>
  <si>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</si>
  <si>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</si>
  <si>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</si>
  <si>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</si>
  <si>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</si>
  <si>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</si>
  <si>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</si>
  <si>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</si>
  <si>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</si>
  <si>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</si>
  <si>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</si>
  <si>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</si>
  <si>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</si>
  <si>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</si>
  <si>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</si>
  <si>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</si>
  <si>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</si>
  <si>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</si>
  <si>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</si>
  <si>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</si>
  <si>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</si>
  <si>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</si>
  <si>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</si>
  <si>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</si>
  <si>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</si>
  <si>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</si>
  <si>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</si>
  <si>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</si>
  <si>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</si>
  <si>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</si>
  <si>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</si>
  <si>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</si>
  <si>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</si>
  <si>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</si>
  <si>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</si>
  <si>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</si>
  <si>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</si>
  <si>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</si>
  <si>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</si>
  <si>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</si>
  <si>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</si>
  <si>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</si>
  <si>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</si>
  <si>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</si>
  <si>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</si>
  <si>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</si>
  <si>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</si>
  <si>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</si>
  <si>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</si>
  <si>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</si>
  <si>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</si>
  <si>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</si>
  <si>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</si>
  <si>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</si>
  <si>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</si>
  <si>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</si>
  <si>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</si>
  <si>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</si>
  <si>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</si>
  <si>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</si>
  <si>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</si>
  <si>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</si>
  <si>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</si>
  <si>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</si>
  <si>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</si>
  <si>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</si>
  <si>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</si>
  <si>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</si>
  <si>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</si>
  <si>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</si>
  <si>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</si>
  <si>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</si>
  <si>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</si>
  <si>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</si>
  <si>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</si>
  <si>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</si>
  <si>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</si>
  <si>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</si>
  <si>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</si>
  <si>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</si>
  <si>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</si>
  <si>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</si>
  <si>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</si>
  <si>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</si>
  <si>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</si>
  <si>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</si>
  <si>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</si>
  <si>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</si>
  <si>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</si>
  <si>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</si>
  <si>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</si>
  <si>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</si>
  <si>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</si>
  <si>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</si>
  <si>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</si>
  <si>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</si>
  <si>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</si>
  <si>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</si>
  <si>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</si>
  <si>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</si>
  <si>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</si>
  <si>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</si>
  <si>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</si>
  <si>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</si>
  <si>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</si>
  <si>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</si>
  <si>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</si>
  <si>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</si>
  <si>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</si>
  <si>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</si>
  <si>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</si>
  <si>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</si>
  <si>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</si>
  <si>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</si>
  <si>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</si>
  <si>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</si>
  <si>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</si>
  <si>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</si>
  <si>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</si>
  <si>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</si>
  <si>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</si>
  <si>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</si>
  <si>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</si>
  <si>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</si>
  <si>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</si>
  <si>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</si>
  <si>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</si>
  <si>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</si>
  <si>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</si>
  <si>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</si>
  <si>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</si>
  <si>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</si>
  <si>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</si>
  <si>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</si>
  <si>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</si>
  <si>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</si>
  <si>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</si>
  <si>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</si>
  <si>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</si>
  <si>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</si>
  <si>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</si>
  <si>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</si>
  <si>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</si>
  <si>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</si>
  <si>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</si>
  <si>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</si>
  <si>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</si>
  <si>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</si>
  <si>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</si>
  <si>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</si>
  <si>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</si>
  <si>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</si>
  <si>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</si>
  <si>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</si>
  <si>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</si>
  <si>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</si>
  <si>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</si>
  <si>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</si>
  <si>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</si>
  <si>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</si>
  <si>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</si>
  <si>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</si>
  <si>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</si>
  <si>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</si>
  <si>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</si>
  <si>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</si>
  <si>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</si>
  <si>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</si>
  <si>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</si>
  <si>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</si>
  <si>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</si>
  <si>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</si>
  <si>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</si>
  <si>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</si>
  <si>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</si>
  <si>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</si>
  <si>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</si>
  <si>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</si>
  <si>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</si>
  <si>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</si>
  <si>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</si>
  <si>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</si>
  <si>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</si>
  <si>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</si>
  <si>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</si>
  <si>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</si>
  <si>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</si>
  <si>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</si>
  <si>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</si>
  <si>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</si>
  <si>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</si>
  <si>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</si>
  <si>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</si>
  <si>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</si>
  <si>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</si>
  <si>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</si>
  <si>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</si>
  <si>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</si>
  <si>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</si>
  <si>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</si>
  <si>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</si>
  <si>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</si>
  <si>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</si>
  <si>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</si>
  <si>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</si>
  <si>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</si>
  <si>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</si>
  <si>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</si>
  <si>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</si>
  <si>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</si>
  <si>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</si>
  <si>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</si>
  <si>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</si>
  <si>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</si>
  <si>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</si>
  <si>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</si>
  <si>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</si>
  <si>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</si>
  <si>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</si>
  <si>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</si>
  <si>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</si>
  <si>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</si>
  <si>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</si>
  <si>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</si>
  <si>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</si>
  <si>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</si>
  <si>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</si>
  <si>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</si>
  <si>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</si>
  <si>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</si>
  <si>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</si>
  <si>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</si>
  <si>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</si>
  <si>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</si>
  <si>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</si>
  <si>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</si>
  <si>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</si>
  <si>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</si>
  <si>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</si>
  <si>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</si>
  <si>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</si>
  <si>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</si>
  <si>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</si>
  <si>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</si>
  <si>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</si>
  <si>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</si>
  <si>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</si>
  <si>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</si>
  <si>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</si>
  <si>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</si>
  <si>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</si>
  <si>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</si>
  <si>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</si>
  <si>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</si>
  <si>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</si>
  <si>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</si>
  <si>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</si>
  <si>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</si>
  <si>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</si>
  <si>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</si>
  <si>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</si>
  <si>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</si>
  <si>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</si>
  <si>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</si>
  <si>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</si>
  <si>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</si>
  <si>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</si>
  <si>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</si>
  <si>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</si>
  <si>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</si>
  <si>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</si>
  <si>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</si>
  <si>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</si>
  <si>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</si>
  <si>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</si>
  <si>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</si>
  <si>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</si>
  <si>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</si>
  <si>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</si>
  <si>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</si>
  <si>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</si>
  <si>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</si>
  <si>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</si>
  <si>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</si>
  <si>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</si>
  <si>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</si>
  <si>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</si>
  <si>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</si>
  <si>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</si>
  <si>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</si>
  <si>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</si>
  <si>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</si>
  <si>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</si>
  <si>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</si>
  <si>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</si>
  <si>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</si>
  <si>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</si>
  <si>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</si>
  <si>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</si>
  <si>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</si>
  <si>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</si>
  <si>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</si>
  <si>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</si>
  <si>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</si>
  <si>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</si>
  <si>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</si>
  <si>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</si>
  <si>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</si>
  <si>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</si>
  <si>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</si>
  <si>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</si>
  <si>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</si>
  <si>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</si>
  <si>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</si>
  <si>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</si>
  <si>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</si>
  <si>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</si>
  <si>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</si>
  <si>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</si>
  <si>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</si>
  <si>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</si>
  <si>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</si>
  <si>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</si>
  <si>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</si>
  <si>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</si>
  <si>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</si>
  <si>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</si>
  <si>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</si>
  <si>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</si>
  <si>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</si>
  <si>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</si>
  <si>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</si>
  <si>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</si>
  <si>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</si>
  <si>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</si>
  <si>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</si>
  <si>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</si>
  <si>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</si>
  <si>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</si>
  <si>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</si>
  <si>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</si>
  <si>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</si>
  <si>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</si>
  <si>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</si>
  <si>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</si>
  <si>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</si>
  <si>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</si>
  <si>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</si>
  <si>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</si>
  <si>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</si>
  <si>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</si>
  <si>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</si>
  <si>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</si>
  <si>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</si>
  <si>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</si>
  <si>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</si>
  <si>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</si>
  <si>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</si>
  <si>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</si>
  <si>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</si>
  <si>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</si>
  <si>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</si>
  <si>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</si>
  <si>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</si>
  <si>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</si>
  <si>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</si>
  <si>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</si>
  <si>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</si>
  <si>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</si>
  <si>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</si>
  <si>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</si>
  <si>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</si>
  <si>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</si>
  <si>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</si>
  <si>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</si>
  <si>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</si>
  <si>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</si>
  <si>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</si>
  <si>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</si>
  <si>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</si>
  <si>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</si>
  <si>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</si>
  <si>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</si>
  <si>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</si>
  <si>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</si>
  <si>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</si>
  <si>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</si>
  <si>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</si>
  <si>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</si>
  <si>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</si>
  <si>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</si>
  <si>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</si>
  <si>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</si>
  <si>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</si>
  <si>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</si>
  <si>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</si>
  <si>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</si>
  <si>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</si>
  <si>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</si>
  <si>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</si>
  <si>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</si>
  <si>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</si>
  <si>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</si>
  <si>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</si>
  <si>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</si>
  <si>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</si>
  <si>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</si>
  <si>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</si>
  <si>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</si>
  <si>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</si>
  <si>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</si>
  <si>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</si>
  <si>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</si>
  <si>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</si>
  <si>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</si>
  <si>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</si>
  <si>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</si>
  <si>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</si>
  <si>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</si>
  <si>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</si>
  <si>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</si>
  <si>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</si>
  <si>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</si>
  <si>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</si>
  <si>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</si>
  <si>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</si>
  <si>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</si>
  <si>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</si>
  <si>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</si>
  <si>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</si>
  <si>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</si>
  <si>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</si>
  <si>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</si>
  <si>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</si>
  <si>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</si>
  <si>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</si>
  <si>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</si>
  <si>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</si>
  <si>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</si>
  <si>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</si>
  <si>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</si>
  <si>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</si>
  <si>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</si>
  <si>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</si>
  <si>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</si>
  <si>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</si>
  <si>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</si>
  <si>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</si>
  <si>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</si>
  <si>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</si>
  <si>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</si>
  <si>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</si>
  <si>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</si>
  <si>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</si>
  <si>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</si>
  <si>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</si>
  <si>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</si>
  <si>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</si>
  <si>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</si>
  <si>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</si>
  <si>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</si>
  <si>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</si>
  <si>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</si>
  <si>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</si>
  <si>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</si>
  <si>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</si>
  <si>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</si>
  <si>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</si>
  <si>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</si>
  <si>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</si>
  <si>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</si>
  <si>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</si>
  <si>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</si>
  <si>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</si>
  <si>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</si>
  <si>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</si>
  <si>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</si>
  <si>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</si>
  <si>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</si>
  <si>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</si>
  <si>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</si>
  <si>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</si>
  <si>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</si>
  <si>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</si>
  <si>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</si>
  <si>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</si>
  <si>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</si>
  <si>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</si>
  <si>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</si>
  <si>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</si>
  <si>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</si>
  <si>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</si>
  <si>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</si>
  <si>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</si>
  <si>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</si>
  <si>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</si>
  <si>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</si>
  <si>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</si>
  <si>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</si>
  <si>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</si>
  <si>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</si>
  <si>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</si>
  <si>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</si>
  <si>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</si>
  <si>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</si>
  <si>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</si>
  <si>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</si>
  <si>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</si>
  <si>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</si>
  <si>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</si>
  <si>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</si>
  <si>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</si>
  <si>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</si>
  <si>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</si>
  <si>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</si>
  <si>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</si>
  <si>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</si>
  <si>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</si>
  <si>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</si>
  <si>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</si>
  <si>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</si>
  <si>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</si>
  <si>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</si>
  <si>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</si>
  <si>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</si>
  <si>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</si>
  <si>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</si>
  <si>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</si>
  <si>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</si>
  <si>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</si>
  <si>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</si>
  <si>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</si>
  <si>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</si>
  <si>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</si>
  <si>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</si>
  <si>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</si>
  <si>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</si>
  <si>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</si>
  <si>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</si>
  <si>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</si>
  <si>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</si>
  <si>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</si>
  <si>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</si>
  <si>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</si>
  <si>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</si>
  <si>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</si>
  <si>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</si>
  <si>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</si>
  <si>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</si>
  <si>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</si>
  <si>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</si>
  <si>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</si>
  <si>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</si>
  <si>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</si>
  <si>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</si>
  <si>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</si>
  <si>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</si>
  <si>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</si>
  <si>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</si>
  <si>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</si>
  <si>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</si>
  <si>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</si>
  <si>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</si>
  <si>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</si>
  <si>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</si>
  <si>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</si>
  <si>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</si>
  <si>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</si>
  <si>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</si>
  <si>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</si>
  <si>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</si>
  <si>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</si>
  <si>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</si>
  <si>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</si>
  <si>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</si>
  <si>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</si>
  <si>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</si>
  <si>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</si>
  <si>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</si>
  <si>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</si>
  <si>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</si>
  <si>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</si>
  <si>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</si>
  <si>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</si>
  <si>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</si>
  <si>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</si>
  <si>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</si>
  <si>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</si>
  <si>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</si>
  <si>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</si>
  <si>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</si>
  <si>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</si>
  <si>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</si>
  <si>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</si>
  <si>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</si>
  <si>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</si>
  <si>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</si>
  <si>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</si>
  <si>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</si>
  <si>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</si>
  <si>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</si>
  <si>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</si>
  <si>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</si>
  <si>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</si>
  <si>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</si>
  <si>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</si>
  <si>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</si>
  <si>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</si>
  <si>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</si>
  <si>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</si>
  <si>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</si>
  <si>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</si>
  <si>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</si>
  <si>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</si>
  <si>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</si>
  <si>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</si>
  <si>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</si>
  <si>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</si>
  <si>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</si>
  <si>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</si>
  <si>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</si>
  <si>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</si>
  <si>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</si>
  <si>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</si>
  <si>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</si>
  <si>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</si>
  <si>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</si>
  <si>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</si>
  <si>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</si>
  <si>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</si>
  <si>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</si>
  <si>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</si>
  <si>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</si>
  <si>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</si>
  <si>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</si>
  <si>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</si>
  <si>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</si>
  <si>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</si>
  <si>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</si>
  <si>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</si>
  <si>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</si>
  <si>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</si>
  <si>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</si>
  <si>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</si>
  <si>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</si>
  <si>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</si>
  <si>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</si>
  <si>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</si>
  <si>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</si>
  <si>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</si>
  <si>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</si>
  <si>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</si>
  <si>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</si>
  <si>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</si>
  <si>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</si>
  <si>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</si>
  <si>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</si>
  <si>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</si>
  <si>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</si>
  <si>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</si>
  <si>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</si>
  <si>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</si>
  <si>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</si>
  <si>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</si>
  <si>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</si>
  <si>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</si>
  <si>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</si>
  <si>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</si>
  <si>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</si>
  <si>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</si>
  <si>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</si>
  <si>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</si>
  <si>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</si>
  <si>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</si>
  <si>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</si>
  <si>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</si>
  <si>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</si>
  <si>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</si>
  <si>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</si>
  <si>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</si>
  <si>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</si>
  <si>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</si>
  <si>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</si>
  <si>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</si>
  <si>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</si>
  <si>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</si>
  <si>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</si>
  <si>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</si>
  <si>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</si>
  <si>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</si>
  <si>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</si>
  <si>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</si>
  <si>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</si>
  <si>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</si>
  <si>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</si>
  <si>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</si>
  <si>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</si>
  <si>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</si>
  <si>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</si>
  <si>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</si>
  <si>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</si>
  <si>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</si>
  <si>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</si>
  <si>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</si>
  <si>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</si>
  <si>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</si>
  <si>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</si>
  <si>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</si>
  <si>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</si>
  <si>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</si>
  <si>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</si>
  <si>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</si>
  <si>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</si>
  <si>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</si>
  <si>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</si>
  <si>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</si>
  <si>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</si>
  <si>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</si>
  <si>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</si>
  <si>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</si>
  <si>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</si>
  <si>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</si>
  <si>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</si>
  <si>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</si>
  <si>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</si>
  <si>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</si>
  <si>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</si>
  <si>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</si>
  <si>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</si>
  <si>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</si>
  <si>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</si>
  <si>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</si>
  <si>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</si>
  <si>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</si>
  <si>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</si>
  <si>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</si>
  <si>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</si>
  <si>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</si>
  <si>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</si>
  <si>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</si>
  <si>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</si>
  <si>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</si>
  <si>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</si>
  <si>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</si>
  <si>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</si>
  <si>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</si>
  <si>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</si>
  <si>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</si>
  <si>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</si>
  <si>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</si>
  <si>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</si>
  <si>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</si>
  <si>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</si>
  <si>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</si>
  <si>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</si>
  <si>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</si>
  <si>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</si>
  <si>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</si>
  <si>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</si>
  <si>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</si>
  <si>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</si>
  <si>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</si>
  <si>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</si>
  <si>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</si>
  <si>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</si>
  <si>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</si>
  <si>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</si>
  <si>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</si>
  <si>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</si>
  <si>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</si>
  <si>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</si>
  <si>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</si>
  <si>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</si>
  <si>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</si>
  <si>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</si>
  <si>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</si>
  <si>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</si>
  <si>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</si>
  <si>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</si>
  <si>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</si>
  <si>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</si>
  <si>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</si>
  <si>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</si>
  <si>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</si>
  <si>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</si>
  <si>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</si>
  <si>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</si>
  <si>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</si>
  <si>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</si>
  <si>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</si>
  <si>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</si>
  <si>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</si>
  <si>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</si>
  <si>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</si>
  <si>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</si>
  <si>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</si>
  <si>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</si>
  <si>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</si>
  <si>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</si>
  <si>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</si>
  <si>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</si>
  <si>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</si>
  <si>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</si>
  <si>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</si>
  <si>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</si>
  <si>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</si>
  <si>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</si>
  <si>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</si>
  <si>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</si>
  <si>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</si>
  <si>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</si>
  <si>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</si>
  <si>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</si>
  <si>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</si>
  <si>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</si>
  <si>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</si>
  <si>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</si>
  <si>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</si>
  <si>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</si>
  <si>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</si>
  <si>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</si>
  <si>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</si>
  <si>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</si>
  <si>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</si>
  <si>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</si>
  <si>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</si>
  <si>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</si>
  <si>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</si>
  <si>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</si>
  <si>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</si>
  <si>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</si>
  <si>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</si>
  <si>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</si>
  <si>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</si>
  <si>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</si>
  <si>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</si>
  <si>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</si>
  <si>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</si>
  <si>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</si>
  <si>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</si>
  <si>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</si>
  <si>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</si>
  <si>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</si>
  <si>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</si>
  <si>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</si>
  <si>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</si>
  <si>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</si>
  <si>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</si>
  <si>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</si>
  <si>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</si>
  <si>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</si>
  <si>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</si>
  <si>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</si>
  <si>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</si>
  <si>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</si>
  <si>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</si>
  <si>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</si>
  <si>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</si>
  <si>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</si>
  <si>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</si>
  <si>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</si>
  <si>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</si>
  <si>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</si>
  <si>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</si>
  <si>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</si>
  <si>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</si>
  <si>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</si>
  <si>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</si>
  <si>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</si>
  <si>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</si>
  <si>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</si>
  <si>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</si>
  <si>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</si>
  <si>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</si>
  <si>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</si>
  <si>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</si>
  <si>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</si>
  <si>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</si>
  <si>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</si>
  <si>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</si>
  <si>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</si>
  <si>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</si>
  <si>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</si>
  <si>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</si>
  <si>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</si>
  <si>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</si>
  <si>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</si>
  <si>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</si>
  <si>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</si>
  <si>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</si>
  <si>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</si>
  <si>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</si>
  <si>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</si>
  <si>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</si>
  <si>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</si>
  <si>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</si>
  <si>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</si>
  <si>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</si>
  <si>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</si>
  <si>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</si>
  <si>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</si>
  <si>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</si>
  <si>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</si>
  <si>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</si>
  <si>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</si>
  <si>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</si>
  <si>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</si>
  <si>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</si>
  <si>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</si>
  <si>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</si>
  <si>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</si>
  <si>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</si>
  <si>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</si>
  <si>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</si>
  <si>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</si>
  <si>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</si>
  <si>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</si>
  <si>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</si>
  <si>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</si>
  <si>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</si>
  <si>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</si>
  <si>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</si>
  <si>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</si>
  <si>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</si>
  <si>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</si>
  <si>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</si>
  <si>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</si>
  <si>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</si>
  <si>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</si>
  <si>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</si>
  <si>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</si>
  <si>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</si>
  <si>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</si>
  <si>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</si>
  <si>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</si>
  <si>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</si>
  <si>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</si>
  <si>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</si>
  <si>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</si>
  <si>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</si>
  <si>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</si>
  <si>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</si>
  <si>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</si>
  <si>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</si>
  <si>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</si>
  <si>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</si>
  <si>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</si>
  <si>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</si>
  <si>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</si>
  <si>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</si>
  <si>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</si>
  <si>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</si>
  <si>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</si>
  <si>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</si>
  <si>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</si>
  <si>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</si>
  <si>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</si>
  <si>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</si>
  <si>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</si>
  <si>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</si>
  <si>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</si>
  <si>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</si>
  <si>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</si>
  <si>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</si>
  <si>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</si>
  <si>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</si>
  <si>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</si>
  <si>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</si>
  <si>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</si>
  <si>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</si>
  <si>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</si>
  <si>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</si>
  <si>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</si>
  <si>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</si>
  <si>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</si>
  <si>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</si>
  <si>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</si>
  <si>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</si>
  <si>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</si>
  <si>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</si>
  <si>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</si>
  <si>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</si>
  <si>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</si>
  <si>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</si>
  <si>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</si>
  <si>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</si>
  <si>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</si>
  <si>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</si>
  <si>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</si>
  <si>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</si>
  <si>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</si>
  <si>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</si>
  <si>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</si>
  <si>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</si>
  <si>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</si>
  <si>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</si>
  <si>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</si>
  <si>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</si>
  <si>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</si>
  <si>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</si>
  <si>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</si>
  <si>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</si>
  <si>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</si>
  <si>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</si>
  <si>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</si>
  <si>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</si>
  <si>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</si>
  <si>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</si>
  <si>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</si>
  <si>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</si>
  <si>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</si>
  <si>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</si>
  <si>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</si>
  <si>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</si>
  <si>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</si>
  <si>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</si>
  <si>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</si>
  <si>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</si>
  <si>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</si>
  <si>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</si>
  <si>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</si>
  <si>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</si>
  <si>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</si>
  <si>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</si>
  <si>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</si>
  <si>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</si>
  <si>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</si>
  <si>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</si>
  <si>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</si>
  <si>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</si>
  <si>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</si>
  <si>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</si>
  <si>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</si>
  <si>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</si>
  <si>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</si>
  <si>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</si>
  <si>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</si>
  <si>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</si>
  <si>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</si>
  <si>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</si>
  <si>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</si>
  <si>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</si>
  <si>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</si>
  <si>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</si>
  <si>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</si>
  <si>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</si>
  <si>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</si>
  <si>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</si>
  <si>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</si>
  <si>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</si>
  <si>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</si>
  <si>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</si>
  <si>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</si>
  <si>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</si>
  <si>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</si>
  <si>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</si>
  <si>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</si>
  <si>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</si>
  <si>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</si>
  <si>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</si>
  <si>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</si>
  <si>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</si>
  <si>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</si>
  <si>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</si>
  <si>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</si>
  <si>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</si>
  <si>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</si>
  <si>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</si>
  <si>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</si>
  <si>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</si>
  <si>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</si>
  <si>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</si>
  <si>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</si>
  <si>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</si>
  <si>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</si>
  <si>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</si>
  <si>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</si>
  <si>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</si>
  <si>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</si>
  <si>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</si>
  <si>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</si>
  <si>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</si>
  <si>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</si>
  <si>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</si>
  <si>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</si>
  <si>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</si>
  <si>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</si>
  <si>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</si>
  <si>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</si>
  <si>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</si>
  <si>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</si>
  <si>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</si>
  <si>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</si>
  <si>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</si>
  <si>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</si>
  <si>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</si>
  <si>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</si>
  <si>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</si>
  <si>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</si>
  <si>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</si>
  <si>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</si>
  <si>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</si>
  <si>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</si>
  <si>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</si>
  <si>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</si>
  <si>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</si>
  <si>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</si>
  <si>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</si>
  <si>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</si>
  <si>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</si>
  <si>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</si>
  <si>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</si>
  <si>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</si>
  <si>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</si>
  <si>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</si>
  <si>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</si>
  <si>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</si>
  <si>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</si>
  <si>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</si>
  <si>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</si>
  <si>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</si>
  <si>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</si>
  <si>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</si>
  <si>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</si>
  <si>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</si>
  <si>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</si>
  <si>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</si>
  <si>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</si>
  <si>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</si>
  <si>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</si>
  <si>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</si>
  <si>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</si>
  <si>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</si>
  <si>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</si>
  <si>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</si>
  <si>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</si>
  <si>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</si>
  <si>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</si>
  <si>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</si>
  <si>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</si>
  <si>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</si>
  <si>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</si>
  <si>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</si>
  <si>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</si>
  <si>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</si>
  <si>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</si>
  <si>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</si>
  <si>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</si>
  <si>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</si>
  <si>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</si>
  <si>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</si>
  <si>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</si>
  <si>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</si>
  <si>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</si>
  <si>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</si>
  <si>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</si>
  <si>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</si>
  <si>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</si>
  <si>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</si>
  <si>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</si>
  <si>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</si>
  <si>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</si>
  <si>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</si>
  <si>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</si>
  <si>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</si>
  <si>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</si>
  <si>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</si>
  <si>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</si>
  <si>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</si>
  <si>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</si>
  <si>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</si>
  <si>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</si>
  <si>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</si>
  <si>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</si>
  <si>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</si>
  <si>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</si>
  <si>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</si>
  <si>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</si>
  <si>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</si>
  <si>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</si>
  <si>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</si>
  <si>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</si>
  <si>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</si>
  <si>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</si>
  <si>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</si>
  <si>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</si>
  <si>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</si>
  <si>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</si>
  <si>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</si>
  <si>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</si>
  <si>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</si>
  <si>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</si>
  <si>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</si>
  <si>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</si>
  <si>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</si>
  <si>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</si>
  <si>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</si>
  <si>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</si>
  <si>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</si>
  <si>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</si>
  <si>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</si>
  <si>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</si>
  <si>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</si>
  <si>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</si>
  <si>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</si>
  <si>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</si>
  <si>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</si>
  <si>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</si>
  <si>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</si>
  <si>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</si>
  <si>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</si>
  <si>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</si>
  <si>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</si>
  <si>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</si>
  <si>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</si>
  <si>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</si>
  <si>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</si>
  <si>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</si>
  <si>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</si>
  <si>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</si>
  <si>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</si>
  <si>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</si>
  <si>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</si>
  <si>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</si>
  <si>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</si>
  <si>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</si>
  <si>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</si>
  <si>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</si>
  <si>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</si>
  <si>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</si>
  <si>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</si>
  <si>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</si>
  <si>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</si>
  <si>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</si>
  <si>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</si>
  <si>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</si>
  <si>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</si>
  <si>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</si>
  <si>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</si>
  <si>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</si>
  <si>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</si>
  <si>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</si>
  <si>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</si>
  <si>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</si>
  <si>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</si>
  <si>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</si>
  <si>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</si>
  <si>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</si>
  <si>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</si>
  <si>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</si>
  <si>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</si>
  <si>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</si>
  <si>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</si>
  <si>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</si>
  <si>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</si>
  <si>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</si>
  <si>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</si>
  <si>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</si>
  <si>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</si>
  <si>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</si>
  <si>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</si>
  <si>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</si>
  <si>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</si>
  <si>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</si>
  <si>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</si>
  <si>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</si>
  <si>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</si>
  <si>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</si>
  <si>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</si>
  <si>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</si>
  <si>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</si>
  <si>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</si>
  <si>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</si>
  <si>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</si>
  <si>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</si>
  <si>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</si>
  <si>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</si>
  <si>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</si>
  <si>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</si>
  <si>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</si>
  <si>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</si>
  <si>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</si>
  <si>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</si>
  <si>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</si>
  <si>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</si>
  <si>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</si>
  <si>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</si>
  <si>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</si>
  <si>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</si>
  <si>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</si>
  <si>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</si>
  <si>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</si>
  <si>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</si>
  <si>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</si>
  <si>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</si>
  <si>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</si>
  <si>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</si>
  <si>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</si>
  <si>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</si>
  <si>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</si>
  <si>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</si>
  <si>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</si>
  <si>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</si>
  <si>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</si>
  <si>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</si>
  <si>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</si>
  <si>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</si>
  <si>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</si>
  <si>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</si>
  <si>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</si>
  <si>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</si>
  <si>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</si>
  <si>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</si>
  <si>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</si>
  <si>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</si>
  <si>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</si>
  <si>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</si>
  <si>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</si>
  <si>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</si>
  <si>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</si>
  <si>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</si>
  <si>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</si>
  <si>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</si>
  <si>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</si>
  <si>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</si>
  <si>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</si>
  <si>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</si>
  <si>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</si>
  <si>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</si>
  <si>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</si>
  <si>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</si>
  <si>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</si>
  <si>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</si>
  <si>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</si>
  <si>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</si>
  <si>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</si>
  <si>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</si>
  <si>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</si>
  <si>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</si>
  <si>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</si>
  <si>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</si>
  <si>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</si>
  <si>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</si>
  <si>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</si>
  <si>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</si>
  <si>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</si>
  <si>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</si>
  <si>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</si>
  <si>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</si>
  <si>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</si>
  <si>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</si>
  <si>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</si>
  <si>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</si>
  <si>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</si>
  <si>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</si>
  <si>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</si>
  <si>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</si>
  <si>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</si>
  <si>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</si>
  <si>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</si>
  <si>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</si>
  <si>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</si>
  <si>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</si>
  <si>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</si>
  <si>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</si>
  <si>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</si>
  <si>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</si>
  <si>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</si>
  <si>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</si>
  <si>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</si>
  <si>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</si>
  <si>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</si>
  <si>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</si>
  <si>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</si>
  <si>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</si>
  <si>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</si>
  <si>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</si>
  <si>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</si>
  <si>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</si>
  <si>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</si>
  <si>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</si>
  <si>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</si>
  <si>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</si>
  <si>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</si>
  <si>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</si>
  <si>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</si>
  <si>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</si>
  <si>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</si>
  <si>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</si>
  <si>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</si>
  <si>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</si>
  <si>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</si>
  <si>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</si>
  <si>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</si>
  <si>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</si>
  <si>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</si>
  <si>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</si>
  <si>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</si>
  <si>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</si>
  <si>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</si>
  <si>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</si>
  <si>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</si>
  <si>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</si>
  <si>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</si>
  <si>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</si>
  <si>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</si>
  <si>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</si>
  <si>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</si>
  <si>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</si>
  <si>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</si>
  <si>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</si>
  <si>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</si>
  <si>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</si>
  <si>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</si>
  <si>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</si>
  <si>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</si>
  <si>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</si>
  <si>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</si>
  <si>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</si>
  <si>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</si>
  <si>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</si>
  <si>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</si>
  <si>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</si>
  <si>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</si>
  <si>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</si>
  <si>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</si>
  <si>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</si>
  <si>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</si>
  <si>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</si>
  <si>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</si>
  <si>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</si>
  <si>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</si>
  <si>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</si>
  <si>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</si>
  <si>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</si>
  <si>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</si>
  <si>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</si>
  <si>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</si>
  <si>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</si>
  <si>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</si>
  <si>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</si>
  <si>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</si>
  <si>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</si>
  <si>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</si>
  <si>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</si>
  <si>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</si>
  <si>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</si>
  <si>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</si>
  <si>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</si>
  <si>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</si>
  <si>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</si>
  <si>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</si>
  <si>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</si>
  <si>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</si>
  <si>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</si>
  <si>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</si>
  <si>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</si>
  <si>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</si>
  <si>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</si>
  <si>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</si>
  <si>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</si>
  <si>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</si>
  <si>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</si>
  <si>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</si>
  <si>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</si>
  <si>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</si>
  <si>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</si>
  <si>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</si>
  <si>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</si>
  <si>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</si>
  <si>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</si>
  <si>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</si>
  <si>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</si>
  <si>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</si>
  <si>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</si>
  <si>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</si>
  <si>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</si>
  <si>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</si>
  <si>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</si>
  <si>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</si>
  <si>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</si>
  <si>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</si>
  <si>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</si>
  <si>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</si>
  <si>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</si>
  <si>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</si>
  <si>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</si>
  <si>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</si>
  <si>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</si>
  <si>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</si>
  <si>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</si>
  <si>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</si>
  <si>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</si>
  <si>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</si>
  <si>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</si>
  <si>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</si>
  <si>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</si>
  <si>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</si>
  <si>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</si>
  <si>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</si>
  <si>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</si>
  <si>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</si>
  <si>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</si>
  <si>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</si>
  <si>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</si>
  <si>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</si>
  <si>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</si>
  <si>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</si>
  <si>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</si>
  <si>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</si>
  <si>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</si>
  <si>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</si>
  <si>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</si>
  <si>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</si>
  <si>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</si>
  <si>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</si>
  <si>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</si>
  <si>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</si>
  <si>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</si>
  <si>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</si>
  <si>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</si>
  <si>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</si>
  <si>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</si>
  <si>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</si>
  <si>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</si>
  <si>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</si>
  <si>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</si>
  <si>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</si>
  <si>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</si>
  <si>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</si>
  <si>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</si>
  <si>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</si>
  <si>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</si>
  <si>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</si>
  <si>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</si>
  <si>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</si>
  <si>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</si>
  <si>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</si>
  <si>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</si>
  <si>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</si>
  <si>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</si>
  <si>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</si>
  <si>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</si>
  <si>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</si>
  <si>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</si>
  <si>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</si>
  <si>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</si>
  <si>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</si>
  <si>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</si>
  <si>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</si>
  <si>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</si>
  <si>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</si>
  <si>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</si>
  <si>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</si>
  <si>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</si>
  <si>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</si>
  <si>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</si>
  <si>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</si>
  <si>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</si>
  <si>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</si>
  <si>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</si>
  <si>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</si>
  <si>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</si>
  <si>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</si>
  <si>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</si>
  <si>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</si>
  <si>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</si>
  <si>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</si>
  <si>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</si>
  <si>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</si>
  <si>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</si>
  <si>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</si>
  <si>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</si>
  <si>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</si>
  <si>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</si>
  <si>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</si>
  <si>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</si>
  <si>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</si>
  <si>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</si>
  <si>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</si>
  <si>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</si>
  <si>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</si>
  <si>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</si>
  <si>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</si>
  <si>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</si>
  <si>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</si>
  <si>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</si>
  <si>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</si>
  <si>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</si>
  <si>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</si>
  <si>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</si>
  <si>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</si>
  <si>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</si>
  <si>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</si>
  <si>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</si>
  <si>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</si>
  <si>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</si>
  <si>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</si>
  <si>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</si>
  <si>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</si>
  <si>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</si>
  <si>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</si>
  <si>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</si>
  <si>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</si>
  <si>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</si>
  <si>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</si>
  <si>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</si>
  <si>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</si>
  <si>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</si>
  <si>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</si>
  <si>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</si>
  <si>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</si>
  <si>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</si>
  <si>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</si>
  <si>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</si>
  <si>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</si>
  <si>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</si>
  <si>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</si>
  <si>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</si>
  <si>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</si>
  <si>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</si>
  <si>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</si>
  <si>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</si>
  <si>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</si>
  <si>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</si>
  <si>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</si>
  <si>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</si>
  <si>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</si>
  <si>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</si>
  <si>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</si>
  <si>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</si>
  <si>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</si>
  <si>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</si>
  <si>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</si>
  <si>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</si>
  <si>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</si>
  <si>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</si>
  <si>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</si>
  <si>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</si>
  <si>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</si>
  <si>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</si>
  <si>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</si>
  <si>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</si>
  <si>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</si>
  <si>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</si>
  <si>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</si>
  <si>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</si>
  <si>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</si>
  <si>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</si>
  <si>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</si>
  <si>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</si>
  <si>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</si>
  <si>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</si>
  <si>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</si>
  <si>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</si>
  <si>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</si>
  <si>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</si>
  <si>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</si>
  <si>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</si>
  <si>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</si>
  <si>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</si>
  <si>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</si>
  <si>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</si>
  <si>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</si>
  <si>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</si>
  <si>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</si>
  <si>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</si>
  <si>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</si>
  <si>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</si>
  <si>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</si>
  <si>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</si>
  <si>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</si>
  <si>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</si>
  <si>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</si>
  <si>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</si>
  <si>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</si>
  <si>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</si>
  <si>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</si>
  <si>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</si>
  <si>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</si>
  <si>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</si>
  <si>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</si>
  <si>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</si>
  <si>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</si>
  <si>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</si>
  <si>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</si>
  <si>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</si>
  <si>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</si>
  <si>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</si>
  <si>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</si>
  <si>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</si>
  <si>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</si>
  <si>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</si>
  <si>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</si>
  <si>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</si>
  <si>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</si>
  <si>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</si>
  <si>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</si>
  <si>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</si>
  <si>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</si>
  <si>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</si>
  <si>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</si>
  <si>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</si>
  <si>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</si>
  <si>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</si>
  <si>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</si>
  <si>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</si>
  <si>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</si>
  <si>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</si>
  <si>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</si>
  <si>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</si>
  <si>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</si>
  <si>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</si>
  <si>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</si>
  <si>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</si>
  <si>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</si>
  <si>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</si>
  <si>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</si>
  <si>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</si>
  <si>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</si>
  <si>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</si>
  <si>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</si>
  <si>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</si>
  <si>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</si>
  <si>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</si>
  <si>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</si>
  <si>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</si>
  <si>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</si>
  <si>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</si>
  <si>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</si>
  <si>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</si>
  <si>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</si>
  <si>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</si>
  <si>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</si>
  <si>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</si>
  <si>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</si>
  <si>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</si>
  <si>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</si>
  <si>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</si>
  <si>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</si>
  <si>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</si>
  <si>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</si>
  <si>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</si>
  <si>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</si>
  <si>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</si>
  <si>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</si>
  <si>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</si>
  <si>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</si>
  <si>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</si>
  <si>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</si>
  <si>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</si>
  <si>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</si>
  <si>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</si>
  <si>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</si>
  <si>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</si>
  <si>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</si>
  <si>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</si>
  <si>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</si>
  <si>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</si>
  <si>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</si>
  <si>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</si>
  <si>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</si>
  <si>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</si>
  <si>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</si>
  <si>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</si>
  <si>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</si>
  <si>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</si>
  <si>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</si>
  <si>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</si>
  <si>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</si>
  <si>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</si>
  <si>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</si>
  <si>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</si>
  <si>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</si>
  <si>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</si>
  <si>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</si>
  <si>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</si>
  <si>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</si>
  <si>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</si>
  <si>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</si>
  <si>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</si>
  <si>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</si>
  <si>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</si>
  <si>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</si>
  <si>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</si>
  <si>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</si>
  <si>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</si>
  <si>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</si>
  <si>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</si>
  <si>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</si>
  <si>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</si>
  <si>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</si>
  <si>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</si>
  <si>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</si>
  <si>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</si>
  <si>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</si>
  <si>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</si>
  <si>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</si>
  <si>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</si>
  <si>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</si>
  <si>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</si>
  <si>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</si>
  <si>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</si>
  <si>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</si>
  <si>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</si>
  <si>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</si>
  <si>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</si>
  <si>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</si>
  <si>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</si>
  <si>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</si>
  <si>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</si>
  <si>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</si>
  <si>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</si>
  <si>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</si>
  <si>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</si>
  <si>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</si>
  <si>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</si>
  <si>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</si>
  <si>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</si>
  <si>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</si>
  <si>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</si>
  <si>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</si>
  <si>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</si>
  <si>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</si>
  <si>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</si>
  <si>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</si>
  <si>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</si>
  <si>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</si>
  <si>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</si>
  <si>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</si>
  <si>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</si>
  <si>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</si>
  <si>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</si>
  <si>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</si>
  <si>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</si>
  <si>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</si>
  <si>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</si>
  <si>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</si>
  <si>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</si>
  <si>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</si>
  <si>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</si>
  <si>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</si>
  <si>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</si>
  <si>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</si>
  <si>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</si>
  <si>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</si>
  <si>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</si>
  <si>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</si>
  <si>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</si>
  <si>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</si>
  <si>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</si>
  <si>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</si>
  <si>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</si>
  <si>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</si>
  <si>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</si>
  <si>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</si>
  <si>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</si>
  <si>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</si>
  <si>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</si>
  <si>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</si>
  <si>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</si>
  <si>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</si>
  <si>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</si>
  <si>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</si>
  <si>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</si>
  <si>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</si>
  <si>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</si>
  <si>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</si>
  <si>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</si>
  <si>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</si>
  <si>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</si>
  <si>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</si>
  <si>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</si>
  <si>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</si>
  <si>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</si>
  <si>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</si>
  <si>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</si>
  <si>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</si>
  <si>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</si>
  <si>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</si>
  <si>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</si>
  <si>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</si>
  <si>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</si>
  <si>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</si>
  <si>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</si>
  <si>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</si>
  <si>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</si>
  <si>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</si>
  <si>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</si>
  <si>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</si>
  <si>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</si>
  <si>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</si>
  <si>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</si>
  <si>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</si>
  <si>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</si>
  <si>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</si>
  <si>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</si>
  <si>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</si>
  <si>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</si>
  <si>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</si>
  <si>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</si>
  <si>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</si>
  <si>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</si>
  <si>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</si>
  <si>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</si>
  <si>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</si>
  <si>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</si>
  <si>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</si>
  <si>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</si>
  <si>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</si>
  <si>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</si>
  <si>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</si>
  <si>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</si>
  <si>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</si>
  <si>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</si>
  <si>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</si>
  <si>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</si>
  <si>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</si>
  <si>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</si>
  <si>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</si>
  <si>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</si>
  <si>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</si>
  <si>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</si>
  <si>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</si>
  <si>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</si>
  <si>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</si>
  <si>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</si>
  <si>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</si>
  <si>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</si>
  <si>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</si>
  <si>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</si>
  <si>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</si>
  <si>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</si>
  <si>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</si>
  <si>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</si>
  <si>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</si>
  <si>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</si>
  <si>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</si>
  <si>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</si>
  <si>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</si>
  <si>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</si>
  <si>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</si>
  <si>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</si>
  <si>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</si>
  <si>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</si>
  <si>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</si>
  <si>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</si>
  <si>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</si>
  <si>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</si>
  <si>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</si>
  <si>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</si>
  <si>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</si>
  <si>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</si>
  <si>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</si>
  <si>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</si>
  <si>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</si>
  <si>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</si>
  <si>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</si>
  <si>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</si>
  <si>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</si>
  <si>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</si>
  <si>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</si>
  <si>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</si>
  <si>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</si>
  <si>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</si>
  <si>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</si>
  <si>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</si>
  <si>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</si>
  <si>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</si>
  <si>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</si>
  <si>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</si>
  <si>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</si>
  <si>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</si>
  <si>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</si>
  <si>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</si>
  <si>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</si>
  <si>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</si>
  <si>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</si>
  <si>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</si>
  <si>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</si>
  <si>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</si>
  <si>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</si>
  <si>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</si>
  <si>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</si>
  <si>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</si>
  <si>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</si>
  <si>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</si>
  <si>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</si>
  <si>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</si>
  <si>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</si>
  <si>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</si>
  <si>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</si>
  <si>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</si>
  <si>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</si>
  <si>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</si>
  <si>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</si>
  <si>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</si>
  <si>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</si>
  <si>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</si>
  <si>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</si>
  <si>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</si>
  <si>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</si>
  <si>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</si>
  <si>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</si>
  <si>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</si>
  <si>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</si>
  <si>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</si>
  <si>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</si>
  <si>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</si>
  <si>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</si>
  <si>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</si>
  <si>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</si>
  <si>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</si>
  <si>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</si>
  <si>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</si>
  <si>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</si>
  <si>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</si>
  <si>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</si>
  <si>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</si>
  <si>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</si>
  <si>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</si>
  <si>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</si>
  <si>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</si>
  <si>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</si>
  <si>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</si>
  <si>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</si>
  <si>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</si>
  <si>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</si>
  <si>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</si>
  <si>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</si>
  <si>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</si>
  <si>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</si>
  <si>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</si>
  <si>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</si>
  <si>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</si>
  <si>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</si>
  <si>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</si>
  <si>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</si>
  <si>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</si>
  <si>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</si>
  <si>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</si>
  <si>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</si>
  <si>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</si>
  <si>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</si>
  <si>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</si>
  <si>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</si>
  <si>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</si>
  <si>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</si>
  <si>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</si>
  <si>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</si>
  <si>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</si>
  <si>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</si>
  <si>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</si>
  <si>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</si>
  <si>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</si>
  <si>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</si>
  <si>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</si>
  <si>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</si>
  <si>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</si>
  <si>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</si>
  <si>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</si>
  <si>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</si>
  <si>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</si>
  <si>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</si>
  <si>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</si>
  <si>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</si>
  <si>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</si>
  <si>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</si>
  <si>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</si>
  <si>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</si>
  <si>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</si>
  <si>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</si>
  <si>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</si>
  <si>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</si>
  <si>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</si>
  <si>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</si>
  <si>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</si>
  <si>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</si>
  <si>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</si>
  <si>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</si>
  <si>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</si>
  <si>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</si>
  <si>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</si>
  <si>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</si>
  <si>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</si>
  <si>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</si>
  <si>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</si>
  <si>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</si>
  <si>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</si>
  <si>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</si>
  <si>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</si>
  <si>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</si>
  <si>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</si>
  <si>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</si>
  <si>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</si>
  <si>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</si>
  <si>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</si>
  <si>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</si>
  <si>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</si>
  <si>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</si>
  <si>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</si>
  <si>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</si>
  <si>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</si>
  <si>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</si>
  <si>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</si>
  <si>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</si>
  <si>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</si>
  <si>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</si>
  <si>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</si>
  <si>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</si>
  <si>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</si>
  <si>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</si>
  <si>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</si>
  <si>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</si>
  <si>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</si>
  <si>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</si>
  <si>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</si>
  <si>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</si>
  <si>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</si>
  <si>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</si>
  <si>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</si>
  <si>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</si>
  <si>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</si>
  <si>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</si>
  <si>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</si>
  <si>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</si>
  <si>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</si>
  <si>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</si>
  <si>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</si>
  <si>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</si>
  <si>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</si>
  <si>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</si>
  <si>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</si>
  <si>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</si>
  <si>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</si>
  <si>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</si>
  <si>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</si>
  <si>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</si>
  <si>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</si>
  <si>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</si>
  <si>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</si>
  <si>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</si>
  <si>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</si>
  <si>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</si>
  <si>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</si>
  <si>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</si>
  <si>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</si>
  <si>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</si>
  <si>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</si>
  <si>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</si>
  <si>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</si>
  <si>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</si>
  <si>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</si>
  <si>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</si>
  <si>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</si>
  <si>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</si>
  <si>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</si>
  <si>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</si>
  <si>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</si>
  <si>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</si>
  <si>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</si>
  <si>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</si>
  <si>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</si>
  <si>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</si>
  <si>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</si>
  <si>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</si>
  <si>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</si>
  <si>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</si>
  <si>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</si>
  <si>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</si>
  <si>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</si>
  <si>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</si>
  <si>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</si>
  <si>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</si>
  <si>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</si>
  <si>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</si>
  <si>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</si>
  <si>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</si>
  <si>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</si>
  <si>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</si>
  <si>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</si>
  <si>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</si>
  <si>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</si>
  <si>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</si>
  <si>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</si>
  <si>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</si>
  <si>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</si>
  <si>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</si>
  <si>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</si>
  <si>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</si>
  <si>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</si>
  <si>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</si>
  <si>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</si>
  <si>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</si>
  <si>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</si>
  <si>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</si>
  <si>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</si>
  <si>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</si>
  <si>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</si>
  <si>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</si>
  <si>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</si>
  <si>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</si>
  <si>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</si>
  <si>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</si>
  <si>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</si>
  <si>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</si>
  <si>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</si>
  <si>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</si>
  <si>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</si>
  <si>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</si>
  <si>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</si>
  <si>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</si>
  <si>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</si>
  <si>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</si>
  <si>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</si>
  <si>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</si>
  <si>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</si>
  <si>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</si>
  <si>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</si>
  <si>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</si>
  <si>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</si>
  <si>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</si>
  <si>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</si>
  <si>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</si>
  <si>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</si>
  <si>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</si>
  <si>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</si>
  <si>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</si>
  <si>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</si>
  <si>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</si>
  <si>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</si>
  <si>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</si>
  <si>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</si>
  <si>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</si>
  <si>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</si>
  <si>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</si>
  <si>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</si>
  <si>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</si>
  <si>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</si>
  <si>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</si>
  <si>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</si>
  <si>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</si>
  <si>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</si>
  <si>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</si>
  <si>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</si>
  <si>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</si>
  <si>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</si>
  <si>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</si>
  <si>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</si>
  <si>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</si>
  <si>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</si>
  <si>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</si>
  <si>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</si>
  <si>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</si>
  <si>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</si>
  <si>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</si>
  <si>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</si>
  <si>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</si>
  <si>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</si>
  <si>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</si>
  <si>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</si>
  <si>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</si>
  <si>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</si>
  <si>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</si>
  <si>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</si>
  <si>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</si>
  <si>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</si>
  <si>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</si>
  <si>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</si>
  <si>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</si>
  <si>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</si>
  <si>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</si>
  <si>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</si>
  <si>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</si>
  <si>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</si>
  <si>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</si>
  <si>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</si>
  <si>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</si>
  <si>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</si>
  <si>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</si>
  <si>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</si>
  <si>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</si>
  <si>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</si>
  <si>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</si>
  <si>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</si>
  <si>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</si>
  <si>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</si>
  <si>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</si>
  <si>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</si>
  <si>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</si>
  <si>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</si>
  <si>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</si>
  <si>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</si>
  <si>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</si>
  <si>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</si>
  <si>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</si>
  <si>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</si>
  <si>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</si>
  <si>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</si>
  <si>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</si>
  <si>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</si>
  <si>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</si>
  <si>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</si>
  <si>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</si>
  <si>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</si>
  <si>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</si>
  <si>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</si>
  <si>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</si>
  <si>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</si>
  <si>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</si>
  <si>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</si>
  <si>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</si>
  <si>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</si>
  <si>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</si>
  <si>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</si>
  <si>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</si>
  <si>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</si>
  <si>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</si>
  <si>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</si>
  <si>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</si>
  <si>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</si>
  <si>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</si>
  <si>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</si>
  <si>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</si>
  <si>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</si>
  <si>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</si>
  <si>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</si>
  <si>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</si>
  <si>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</si>
  <si>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</si>
  <si>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</si>
  <si>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</si>
  <si>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</si>
  <si>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</si>
  <si>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</si>
  <si>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</si>
  <si>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</si>
  <si>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</si>
  <si>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</si>
  <si>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</si>
  <si>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</si>
  <si>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</si>
  <si>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</si>
  <si>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</si>
  <si>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</si>
  <si>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</si>
  <si>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</si>
  <si>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</si>
  <si>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</si>
  <si>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</si>
  <si>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</si>
  <si>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</si>
  <si>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</si>
  <si>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</si>
  <si>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</si>
  <si>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</si>
  <si>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</si>
  <si>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</si>
  <si>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</si>
  <si>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</si>
  <si>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</si>
  <si>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</si>
  <si>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</si>
  <si>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</si>
  <si>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</si>
  <si>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</si>
  <si>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</si>
  <si>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</si>
  <si>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</si>
  <si>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</si>
  <si>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</si>
  <si>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</si>
  <si>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</si>
  <si>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</si>
  <si>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</si>
  <si>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</si>
  <si>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</si>
  <si>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</si>
  <si>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</si>
  <si>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</si>
  <si>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</si>
  <si>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</si>
  <si>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</si>
  <si>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</si>
  <si>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</si>
  <si>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</si>
  <si>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</si>
  <si>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</si>
  <si>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</si>
  <si>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</si>
  <si>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</si>
  <si>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</si>
  <si>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</si>
  <si>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</si>
  <si>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</si>
  <si>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</si>
  <si>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</si>
  <si>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</si>
  <si>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</si>
  <si>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</si>
  <si>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</si>
  <si>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</si>
  <si>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</si>
  <si>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</si>
  <si>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</si>
  <si>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</si>
  <si>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</si>
  <si>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</si>
  <si>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</si>
  <si>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</si>
  <si>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</si>
  <si>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</si>
  <si>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</si>
  <si>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</si>
  <si>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</si>
  <si>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</si>
  <si>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</si>
  <si>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</si>
  <si>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</si>
  <si>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</si>
  <si>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</si>
  <si>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</si>
  <si>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</si>
  <si>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</si>
  <si>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</si>
  <si>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</si>
  <si>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</si>
  <si>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</si>
  <si>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</si>
  <si>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</si>
  <si>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</si>
  <si>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</si>
  <si>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</si>
  <si>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</si>
  <si>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</si>
  <si>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</si>
  <si>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</si>
  <si>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</si>
  <si>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</si>
  <si>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</si>
  <si>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</si>
  <si>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</si>
  <si>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</si>
  <si>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</si>
  <si>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</si>
  <si>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</si>
  <si>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</si>
  <si>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</si>
  <si>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</si>
  <si>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</si>
  <si>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</si>
  <si>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</si>
  <si>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</si>
  <si>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</si>
  <si>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</si>
  <si>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</si>
  <si>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</si>
  <si>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</si>
  <si>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</si>
  <si>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</si>
  <si>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</si>
  <si>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</si>
  <si>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</si>
  <si>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</si>
  <si>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</si>
  <si>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</si>
  <si>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</si>
  <si>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</si>
  <si>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</si>
  <si>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</si>
  <si>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</si>
  <si>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</si>
  <si>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</si>
  <si>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</si>
  <si>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</si>
  <si>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</si>
  <si>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</si>
  <si>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</si>
  <si>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</si>
  <si>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</si>
  <si>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</si>
  <si>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</si>
  <si>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</si>
  <si>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</si>
  <si>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</si>
  <si>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</si>
  <si>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</si>
  <si>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</si>
  <si>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</si>
  <si>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</si>
  <si>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</si>
  <si>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</si>
  <si>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</si>
  <si>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</si>
  <si>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</si>
  <si>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</si>
  <si>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</si>
  <si>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</si>
  <si>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</si>
  <si>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</si>
  <si>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</si>
  <si>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</si>
  <si>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</si>
  <si>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</si>
  <si>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</si>
  <si>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</si>
  <si>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</si>
  <si>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</si>
  <si>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</si>
  <si>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</si>
  <si>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</si>
  <si>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</si>
  <si>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</si>
  <si>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</si>
  <si>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</si>
  <si>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</si>
  <si>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</si>
  <si>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</si>
  <si>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</si>
  <si>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</si>
  <si>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</si>
  <si>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</si>
  <si>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</si>
  <si>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</si>
  <si>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</si>
  <si>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</si>
  <si>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</si>
  <si>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</si>
  <si>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</si>
  <si>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</si>
  <si>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</si>
  <si>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</si>
  <si>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</si>
  <si>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</si>
  <si>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</si>
  <si>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</si>
  <si>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</si>
  <si>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</si>
  <si>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</si>
  <si>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</si>
  <si>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</si>
  <si>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</si>
  <si>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</si>
  <si>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</si>
  <si>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</si>
  <si>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</si>
  <si>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</si>
  <si>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</si>
  <si>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</si>
  <si>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</si>
  <si>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</si>
  <si>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</si>
  <si>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</si>
  <si>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</si>
  <si>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</si>
  <si>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</si>
  <si>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</si>
  <si>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</si>
  <si>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</si>
  <si>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</si>
  <si>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</si>
  <si>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</si>
  <si>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</si>
  <si>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</si>
  <si>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</si>
  <si>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</si>
  <si>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</si>
  <si>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</si>
  <si>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</si>
  <si>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</si>
  <si>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</si>
  <si>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</si>
  <si>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</si>
  <si>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</si>
  <si>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</si>
  <si>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</si>
  <si>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</si>
  <si>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</si>
  <si>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</si>
  <si>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</si>
  <si>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</si>
  <si>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</si>
  <si>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</si>
  <si>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</si>
  <si>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</si>
  <si>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</si>
  <si>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</si>
  <si>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</si>
  <si>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</si>
  <si>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</si>
  <si>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</si>
  <si>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</si>
  <si>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</si>
  <si>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</si>
  <si>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</si>
  <si>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</si>
  <si>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</si>
  <si>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</si>
  <si>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</si>
  <si>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</si>
  <si>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</si>
  <si>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</si>
  <si>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</si>
  <si>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</si>
  <si>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</si>
  <si>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</si>
  <si>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</si>
  <si>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</si>
  <si>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</si>
  <si>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</si>
  <si>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</si>
  <si>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</si>
  <si>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</si>
  <si>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</si>
  <si>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</si>
  <si>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</si>
  <si>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</si>
  <si>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</si>
  <si>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</si>
  <si>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</si>
  <si>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</si>
  <si>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</si>
  <si>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</si>
  <si>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</si>
  <si>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</si>
  <si>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</si>
  <si>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</si>
  <si>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</si>
  <si>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</si>
  <si>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</si>
  <si>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</si>
  <si>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</si>
  <si>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</si>
  <si>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</si>
  <si>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</si>
  <si>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</si>
  <si>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</si>
  <si>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</si>
  <si>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</si>
  <si>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</si>
  <si>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</si>
  <si>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</si>
  <si>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</si>
  <si>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</si>
  <si>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</si>
  <si>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</si>
  <si>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</si>
  <si>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</si>
  <si>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</si>
  <si>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</si>
  <si>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</si>
  <si>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</si>
  <si>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</si>
  <si>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</si>
  <si>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</si>
  <si>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</si>
  <si>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</si>
  <si>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</si>
  <si>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</si>
  <si>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</si>
  <si>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</si>
  <si>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</si>
  <si>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</si>
  <si>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</si>
  <si>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</si>
  <si>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</si>
  <si>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</si>
  <si>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</si>
  <si>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</si>
  <si>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</si>
  <si>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</si>
  <si>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</si>
  <si>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</si>
  <si>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</si>
  <si>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</si>
  <si>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</si>
  <si>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</si>
  <si>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</si>
  <si>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</si>
  <si>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</si>
  <si>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</si>
  <si>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</si>
  <si>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</si>
  <si>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</si>
  <si>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</si>
  <si>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</si>
  <si>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</si>
  <si>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</si>
  <si>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</si>
  <si>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</si>
  <si>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</si>
  <si>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</si>
  <si>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</si>
  <si>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</si>
  <si>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</si>
  <si>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</si>
  <si>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</si>
  <si>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</si>
  <si>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</si>
  <si>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</si>
  <si>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</si>
  <si>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</si>
  <si>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</si>
  <si>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</si>
  <si>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</si>
  <si>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</si>
  <si>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</si>
  <si>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</si>
  <si>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</si>
  <si>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</si>
  <si>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</si>
  <si>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</si>
  <si>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</si>
  <si>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</si>
  <si>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</si>
  <si>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</si>
  <si>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</si>
  <si>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</si>
  <si>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</si>
  <si>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</si>
  <si>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</si>
  <si>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</si>
  <si>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</si>
  <si>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</si>
  <si>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</si>
  <si>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</si>
  <si>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</si>
  <si>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</si>
  <si>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</si>
  <si>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</si>
  <si>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</si>
  <si>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</si>
  <si>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</si>
  <si>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</si>
  <si>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</si>
  <si>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</si>
  <si>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</si>
  <si>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</si>
  <si>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</si>
  <si>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</si>
  <si>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</si>
  <si>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</si>
  <si>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</si>
  <si>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</si>
  <si>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</si>
  <si>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</si>
  <si>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</si>
  <si>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</si>
  <si>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</si>
  <si>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</si>
  <si>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</si>
  <si>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</si>
  <si>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</si>
  <si>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</si>
  <si>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</si>
  <si>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</si>
  <si>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</si>
  <si>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</si>
  <si>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</si>
  <si>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PCM-20251022-00001227</t>
  </si>
  <si>
    <t xml:space="preserve">ETA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</si>
</sst>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8" totalsRowShown="0" headerRowDxfId="31" dataDxfId="30" headerRowBorderDxfId="28" tableBorderDxfId="29">
  <autoFilter ref="A1:L5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6" totalsRowShown="0" headerRowDxfId="15" dataDxfId="14" headerRowBorderDxfId="12" tableBorderDxfId="13">
  <autoFilter ref="A1:L1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opLeftCell="B1"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289.67433750000055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9.179348842590116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45952.622763194442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45952.622763194442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45952.622763194442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45952.622763194442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45952.622763194442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45952.622763194442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45952.622763194442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45952.622763194442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45952.622763194442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45952.622763194442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45952.622763194442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45952.622763194442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45952.622763194442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45952.622763194442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45952.622763194442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45952.622763194442</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45952.622763194442</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45952.622763194442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45952.622763194442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45952.622763194442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45952.622763194442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45952.622763194442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45952.622763194442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45952.622763194442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45952.622763194442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45952.622763194442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45952.622763194442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45952.622763194442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45952.622763194442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45952.622763194442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45952.622763194442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45952.622763194442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45952.622763194442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45952.622763194442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45952.622763194442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45952.622763194442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45952.622763194442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45952.622763194442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45952.622763194442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45952.622763194442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45952.622763194442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45952.622763194442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45952.622763194442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45952.622763194442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45952.622763194442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45952.622763194442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45952.622763194442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45952.622763194442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45952.622763194442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45952.622763194442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45952.622763194442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45952.622763194442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45952.622763194442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45952.622763194442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45952.622763194442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45952.622763194442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45952.622763194442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45952.622763194442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45952.622763194442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45952.622763194442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45952.622763194442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45952.622763194442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45952.622763194442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45952.622763194442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45952.622763194442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45952.622763194442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45952.622763194442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45952.622763194442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45952.622763194442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45952.622763194442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45952.622763194442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45952.622763194442</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45952.622763194442</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963E41BD-4C40-4438-986F-F0A04A0C91DE}"/>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tabSelected="1" workbookViewId="0">
      <selection activeCell="A6" sqref="A6:X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145.89568009259528</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127.62292546296521</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8.1269877314771293</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45952.622763194442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45952.622763194442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45952.622763194442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45952.622763425927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45952.622763425927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45952.622763425927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45952.622763425927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45952.622763425927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45952.622763425927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45952.622763425927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45952.622763425927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45952.622763425927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45952.622763425927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45952.622763425927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45952.622763425927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45952.622763425927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45952.622763425927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45952.622763425927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45952.622763425927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45952.622763425927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45952.622763425927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45952.622763425927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45952.622763425927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45952.622763425927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45952.622763425927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45952.622763425927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45952.622763425927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45952.622763425927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45952.622763425927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45952.622763425927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45952.622763425927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45952.622763425927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45952.622763425927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45952.622763425927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45952.622763425927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45952.622763425927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45952.622763425927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45952.622763425927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45952.622763425927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45952.622763425927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45952.622763425927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45952.622763425927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45952.622763425927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45952.622763425927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45952.622763425927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45952.622763425927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45952.622763425927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45952.622763425927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45952.622763425927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45952.622763425927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45952.622763425927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45952.622763425927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45952.622763425927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45952.622763425927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45952.622763425927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45952.622763425927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45952.622763425927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45952.622763425927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45952.622763425927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45952.622763425927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45952.622763425927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45952.622763425927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45952.622763425927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45952.622763425927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45952.622763425927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45952.622763425927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45952.622763425927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45952.622763425927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45952.622763425927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45952.622763425927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45952.622763425927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45952.622763425927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45952.622763425927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45952.622763425927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45952.622763425927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45952.622763425927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45952.622763425927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45952.622763425927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45952.622763425927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45952.622763425927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45952.622763425927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45952.622763425927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45952.622763425927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45952.622763425927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45952.622763425927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45952.622763425927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45952.622763425927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45952.622763425927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45952.622763425927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45952.622763425927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45952.622763425927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45952.622763425927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45952.622763425927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45952.622763425927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45952.622763425927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45952.622763425927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45952.622763425927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45952.622763425927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45952.622763425927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45952.622763425927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45952.622763425927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45952.622763425927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45952.622763425927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45952.622763425927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45952.622763425927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45952.622763425927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45952.622763425927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45952.622763425927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45952.622763425927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45952.622763425927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45952.622763425927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45952.622763425927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45952.622763425927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45952.622763425927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45952.622763425927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45952.622763425927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45952.622763425927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45952.622763425927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45952.622763425927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45952.622763425927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45952.622763425927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45952.622763425927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45952.622763425927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45952.622763425927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45952.622763425927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45952.622763425927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45952.622763425927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45952.622763425927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45952.622763425927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45952.622763425927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45952.622763425927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45952.622763425927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45952.622763425927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45952.622763425927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45952.622763425927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45952.622763425927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45952.622763425927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45952.622763425927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45952.622763425927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45952.622763425927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45952.622763425927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45952.622763425927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45952.622763425927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45952.622763425927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45952.622763425927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45952.622763425927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45952.622763425927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45952.622763425927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45952.622763425927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45952.622763425927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45952.622763425927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45952.622763425927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45952.622763425927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45952.622763425927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45952.622763425927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45952.622763425927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45952.622763425927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45952.622763425927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45952.622763425927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45952.622763425927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45952.622763425927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45952.622763425927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45952.622763425927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45952.622763425927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45952.622763425927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45952.622763425927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45952.622763425927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45952.622763425927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45952.622763425927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45952.622763425927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45952.622763425927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45952.622763425927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45952.622763425927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45952.622763425927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45952.622763425927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45952.622763425927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45952.622763425927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45952.622763425927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45952.622763425927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45952.622763425927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45952.622763425927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45952.622763425927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45952.622763425927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45952.622763425927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45952.622763425927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45952.622763425927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45952.622763425927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45952.622763425927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45952.622763425927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45952.622763425927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45952.622763425927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45952.622763425927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45952.622763425927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45952.622763425927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45952.622763425927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45952.622763425927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45952.622763425927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45952.622763425927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45952.622763425927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45952.622763425927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45952.622763425927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45952.622763425927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45952.622763425927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45952.622763425927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45952.622763425927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45952.622763425927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45952.622763425927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45952.622763425927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45952.622763425927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45952.622763425927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45952.622763425927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45952.622763425927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45952.622763425927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45952.622763425927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45952.622763425927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45952.622763425927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45952.622763425927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45952.622763425927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45952.622763425927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45952.622763425927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45952.622763425927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45952.622763425927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45952.622763425927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45952.622763425927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45952.622763425927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45952.622763425927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45952.622763425927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45952.622763425927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45952.622763425927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45952.622763425927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45952.622763425927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45952.622763425927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45952.622763425927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45952.622763425927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45952.622763425927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45952.622763425927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45952.622763425927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45952.622763425927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45952.622763425927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45952.622763425927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45952.622763425927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45952.622763425927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45952.622763425927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45952.622763425927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45952.622763425927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45952.622763425927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45952.622763425927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45952.622763425927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45952.622763425927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45952.622763425927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45952.622763425927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45952.622763425927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45952.622763425927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45952.622763425927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45952.622763425927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45952.622763425927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45952.622763425927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45952.622763425927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45952.622763425927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45952.622763425927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45952.622763425927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45952.622763425927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45952.622763425927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45952.622763425927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45952.622763425927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45952.622763425927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45952.622763425927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45952.622763425927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45952.622763425927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45952.622763425927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45952.622763425927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45952.622763425927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45952.622763425927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45952.622763425927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45952.622763425927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45952.622763425927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45952.622763425927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45952.622763425927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45952.622763425927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45952.622763425927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45952.622763425927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45952.622763425927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45952.622763425927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45952.622763425927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45952.622763425927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45952.622763425927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45952.622763425927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45952.622763425927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45952.622763425927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45952.622763425927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45952.622763425927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45952.622763425927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45952.622763425927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45952.622763425927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45952.622763425927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45952.622763425927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45952.622763425927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45952.622763425927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45952.622763425927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45952.622763425927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45952.622763425927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45952.622763425927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45952.622763425927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45952.622763425927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45952.622763425927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45952.622763425927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45952.622763425927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45952.622763425927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45952.622763425927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45952.622763425927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45952.622763425927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45952.622763425927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45952.622763425927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45952.622763425927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45952.622763425927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45952.622763425927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45952.622763425927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45952.622763425927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45952.622763425927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45952.622763425927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45952.622763425927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45952.622763425927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45952.622763425927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45952.622763425927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45952.622763425927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45952.622763425927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45952.622763425927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45952.622763425927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45952.622763425927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45952.622763425927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45952.622763425927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45952.622763425927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45952.622763425927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45952.622763425927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45952.622763425927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45952.622763425927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45952.622763425927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45952.622763425927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45952.622763425927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45952.622763425927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45952.622763425927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45952.622763425927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45952.622763425927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45952.622763425927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45952.622763425927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45952.622763425927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45952.622763425927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45952.622763425927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45952.622763425927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45952.622763425927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45952.622763425927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45952.622763425927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45952.622763425927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45952.622763425927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45952.622763425927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45952.622763425927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45952.622763425927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45952.622763425927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45952.622763425927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45952.622763425927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45952.622763425927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45952.622763425927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45952.622763425927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45952.622763425927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45952.622763425927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45952.622763425927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45952.622763425927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45952.622763425927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45952.622763425927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45952.622763425927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45952.622763425927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45952.622763425927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45952.622763425927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45952.622763425927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45952.622763425927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45952.622763425927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45952.622763425927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45952.622763425927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45952.622763425927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45952.622763425927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45952.622763425927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45952.622763425927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45952.622763425927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45952.622763425927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45952.622763425927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45952.622763425927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45952.622763425927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45952.622763425927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45952.622763425927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45952.622763425927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45952.622763425927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45952.622763425927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45952.622763425927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45952.622763425927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45952.622763425927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45952.622763425927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45952.622763425927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45952.622763425927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45952.622763425927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45952.622763425927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45952.622763425927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45952.622763425927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45952.622763425927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45952.622763425927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45952.622763425927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45952.622763425927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45952.622763425927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45952.622763425927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45952.622763425927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45952.622763425927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45952.622763425927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45952.622763425927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45952.622763425927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45952.622763425927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45952.622763425927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45952.622763425927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45952.622763425927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45952.622763425927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45952.622763425927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45952.622763425927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45952.622763425927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45952.622763425927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45952.622763425927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45952.622763425927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45952.622763425927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45952.622763425927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45952.622763425927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45952.622763425927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45952.622763425927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45952.622763425927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45952.622763425927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45952.622763425927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45952.622763425927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45952.622763425927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45952.622763425927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45952.622763425927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45952.622763425927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45952.622763425927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45952.622763425927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45952.622763425927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45952.622763425927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45952.622763425927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45952.622763425927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45952.622763425927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45952.622763425927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45952.622763425927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45952.622763425927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45952.622763425927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45952.622763425927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45952.622763425927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45952.622763425927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45952.622763425927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45952.622763425927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45952.622763425927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45952.622763425927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45952.622763425927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45952.622763425927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45952.622763425927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45952.622763425927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45952.622763425927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45952.622763425927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45952.622763425927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45952.622763425927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45952.622763425927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45952.622763425927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45952.622763425927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45952.622763425927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45952.622763425927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45952.622763425927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45952.622763425927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45952.622763425927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45952.622763425927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45952.622763425927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45952.622763425927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45952.622763425927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45952.622763425927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45952.622763425927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45952.622763425927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45952.622763425927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45952.622763425927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45952.622763425927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45952.622763425927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45952.622763425927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45952.622763425927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45952.622763425927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45952.622763425927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45952.622763425927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45952.622763425927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45952.622763425927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45952.622763425927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45952.622763425927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45952.622763425927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45952.622763425927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45952.622763425927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45952.622763425927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45952.622763425927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45952.622763425927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45952.622763425927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45952.622763425927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45952.622763425927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45952.622763425927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45952.622763425927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45952.622763425927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45952.622763425927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45952.622763425927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45952.622763425927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45952.622763425927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45952.622763425927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45952.622763425927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45952.622763425927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45952.622763425927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45952.622763425927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45952.622763425927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45952.622763425927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45952.622763425927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45952.622763425927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45952.622763425927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45952.622763425927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45952.622763425927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45952.622763425927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45952.622763425927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45952.622763425927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45952.622763425927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45952.622763425927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45952.622763425927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45952.622763425927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45952.622763425927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45952.622763425927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45952.622763425927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45952.622763425927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45952.622763425927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45952.622763425927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45952.622763425927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45952.622763425927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45952.622763425927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45952.622763425927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45952.622763425927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45952.622763425927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45952.622763425927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45952.622763425927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45952.622763425927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45952.622763425927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45952.622763425927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45952.622763425927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45952.622763425927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45952.622763425927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45952.622763425927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45952.622763425927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45952.622763425927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45952.622763425927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45952.622763425927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45952.622763425927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45952.622763425927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45952.622763425927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45952.622763425927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45952.622763425927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45952.622763425927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45952.622763425927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45952.622763425927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45952.622763425927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45952.622763425927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45952.622763425927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45952.622763425927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45952.622763425927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45952.622763425927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45952.622763425927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45952.622763425927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45952.622763425927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45952.622763425927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45952.622763425927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45952.622763425927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45952.622763425927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45952.622763425927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45952.622763425927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45952.622763425927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45952.622763425927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45952.622763425927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45952.622763425927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45952.622763425927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45952.622763425927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45952.622763425927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45952.622763425927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45952.622763425927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45952.622763425927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45952.622763425927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45952.622763425927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45952.622763425927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45952.622763425927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45952.622763425927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45952.622763425927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45952.622763425927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45952.622763425927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45952.622763425927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45952.622763425927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45952.622763425927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45952.622763425927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45952.622763425927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45952.622763425927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45952.622763425927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45952.622763425927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45952.622763425927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45952.622763425927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45952.622763425927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45952.622763425927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45952.622763425927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45952.622763425927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45952.622763425927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45952.622763425927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45952.622763425927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45952.622763425927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45952.622763425927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45952.622763425927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45952.622763425927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45952.622763425927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45952.622763425927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45952.622763425927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45952.622763425927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45952.622763425927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45952.622763425927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45952.622763425927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45952.622763425927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45952.622763425927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45952.622763425927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45952.622763425927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45952.622763425927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45952.622763425927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45952.622763425927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45952.622763425927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45952.622763425927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45952.622763425927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45952.622763425927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45952.622763425927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45952.622763425927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45952.622763425927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45952.622763425927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45952.622763425927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45952.622763425927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45952.622763425927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45952.622763425927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45952.622763425927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45952.622763425927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45952.622763425927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45952.622763425927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45952.622763425927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45952.622763425927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45952.622763425927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45952.622763425927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45952.622763425927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45952.622763425927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45952.622763425927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45952.622763425927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45952.622763425927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45952.622763425927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45952.622763425927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45952.622763425927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45952.622763425927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45952.622763425927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45952.622763425927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45952.622763425927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45952.622763425927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45952.622763425927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45952.622763425927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45952.622763425927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45952.622763425927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45952.622763425927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45952.622763425927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45952.622763425927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45952.622763425927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45952.622763425927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45952.622763425927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45952.622763425927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45952.622763425927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45952.622763425927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45952.622763425927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45952.622763425927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45952.622763425927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45952.622763425927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45952.622763425927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45952.622763425927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45952.622763425927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45952.622763425927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45952.622763425927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45952.622763425927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45952.622763425927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45952.622763425927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45952.622763425927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45952.622763425927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45952.622763425927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45952.622763425927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45952.622763425927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45952.622763425927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45952.622763425927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45952.622763425927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45952.622763425927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45952.622763425927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45952.622763425927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45952.622763425927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45952.622763425927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45952.622763425927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45952.622763425927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45952.622763425927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45952.622763425927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45952.622763425927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45952.622763425927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45952.622763425927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45952.622763425927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45952.622763425927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45952.622763425927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45952.622763425927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45952.622763425927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45952.622763425927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45952.622763425927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45952.622763425927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45952.622763425927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45952.622763425927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45952.622763425927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45952.622763425927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45952.622763425927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45952.622763425927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45952.622763425927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45952.622763425927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45952.622763425927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45952.622763425927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45952.622763425927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45952.622763425927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45952.622763425927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45952.622763425927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45952.622763425927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45952.622763425927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45952.622763425927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45952.622763425927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45952.622763425927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45952.622763425927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45952.622763425927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45952.622763425927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45952.622763425927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45952.622763425927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45952.622763425927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45952.622763425927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45952.622763425927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45952.622763425927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45952.622763425927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45952.622763425927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45952.622763425927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45952.622763425927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45952.622763425927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45952.622763425927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45952.622763425927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45952.622763425927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45952.622763425927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45952.622763425927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45952.622763425927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45952.622763425927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45952.622763425927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45952.622763425927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45952.622763425927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45952.622763425927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45952.622763425927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45952.622763425927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45952.622763425927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45952.622763425927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45952.622763425927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45952.622763425927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45952.622763425927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45952.622763425927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45952.622763425927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45952.622763425927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45952.622763425927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45952.622763425927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45952.622763425927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45952.622763425927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45952.622763425927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45952.622763425927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45952.622763425927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45952.622763425927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45952.622763425927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45952.622763425927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45952.622763425927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45952.622763425927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45952.622763425927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45952.622763425927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45952.622763425927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45952.622763425927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45952.622763425927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45952.622763425927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45952.622763425927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45952.622763425927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45952.622763425927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45952.622763425927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45952.622763425927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45952.622763425927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45952.622763425927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45952.622763425927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45952.622763425927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45952.622763425927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45952.622763425927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45952.622763425927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45952.622763425927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45952.622763425927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45952.622763425927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45952.622763425927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45952.622763425927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45952.622763425927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45952.622763425927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45952.622763425927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45952.622763425927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45952.622763425927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45952.622763425927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45952.622763425927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45952.622763425927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45952.622763425927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45952.622763425927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45952.622763425927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45952.622763425927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45952.622763425927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45952.622763425927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45952.622763425927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45952.622763425927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45952.622763425927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45952.622763425927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45952.622763425927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45952.622763425927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45952.622763425927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45952.622763425927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45952.622763425927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45952.622763425927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45952.622763425927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45952.622763425927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45952.622763425927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45952.622763425927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45952.622763425927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45952.622763425927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45952.622763425927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45952.622763425927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45952.622763425927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45952.622763425927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45952.622763425927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45952.622763425927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45952.622763425927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45952.622763425927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45952.622763425927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45952.622763425927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45952.622763425927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45952.622763425927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45952.622763425927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45952.622763425927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45952.622763425927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45952.622763425927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45952.622763425927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45952.622763425927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45952.622763425927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45952.622763425927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45952.622763425927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45952.622763425927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45952.622763425927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45952.622763425927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45952.622763425927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45952.622763425927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45952.622763425927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45952.622763425927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45952.622763425927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45952.622763425927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45952.622763425927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45952.622763425927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45952.622763425927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45952.622763425927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45952.622763425927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45952.622763425927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45952.622763425927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45952.622763425927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45952.622763425927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45952.622763425927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45952.622763425927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45952.622763425927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45952.622763425927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45952.622763425927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45952.622763425927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45952.622763425927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45952.622763425927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45952.622763425927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45952.622763425927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45952.622763425927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45952.622763425927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45952.622763425927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45952.622763425927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45952.622763425927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45952.622763425927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45952.622763425927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45952.622763425927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45952.622763425927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45952.622763425927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45952.622763425927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45952.622763425927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45952.622763425927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45952.622763425927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45952.622763425927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45952.622763425927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45952.622763425927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45952.622763425927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45952.622763425927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45952.622763425927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45952.622763425927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45952.622763425927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45952.622763425927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45952.622763425927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45952.622763425927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45952.622763425927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45952.622763425927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45952.622763425927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45952.622763425927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45952.622763425927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45952.622763425927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45952.622763425927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45952.622763425927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45952.622763425927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45952.622763425927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45952.622763425927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45952.622763425927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45952.622763425927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45952.622763425927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45952.622763425927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45952.622763425927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45952.622763425927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45952.622763425927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45952.622763425927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45952.622763425927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45952.622763425927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45952.622763425927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45952.622763425927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45952.622763425927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45952.622763425927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45952.622763425927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45952.622763425927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45952.622763425927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45952.622763425927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45952.622763425927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45952.622763425927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45952.622763425927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45952.622763425927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45952.622763425927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45952.622763425927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45952.622763425927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45952.622763425927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45952.622763425927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45952.622763425927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45952.622763425927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45952.622763425927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45952.622763425927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45952.622763425927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45952.622763425927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45952.622763425927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45952.622763425927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45952.622763425927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45952.622763425927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45952.622763425927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45952.622763425927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45952.622763425927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45952.622763425927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45952.622763425927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45952.622763425927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45952.622763425927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45952.622763425927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45952.622763425927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45952.622763425927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45952.622763425927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45952.622763425927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45952.622763425927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45952.622763425927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45952.622763425927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45952.622763425927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45952.622763425927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45952.622763425927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45952.622763425927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45952.622763425927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45952.622763425927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45952.622763425927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45952.622763425927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45952.622763425927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45952.622763425927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45952.622763425927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45952.622763425927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45952.622763425927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45952.622763425927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45952.622763425927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45952.622763425927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45952.622763425927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45952.622763425927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45952.622763425927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45952.622763425927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45952.622763425927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45952.622763425927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45952.622763425927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45952.622763425927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45952.622763425927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45952.622763425927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45952.622763425927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45952.622763425927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45952.622763425927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45952.622763425927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45952.622763425927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45952.622763425927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45952.622763425927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45952.622763425927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45952.622763425927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45952.622763425927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45952.622763425927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45952.622763425927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45952.622763425927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45952.622763425927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45952.622763425927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45952.622763425927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45952.622763425927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45952.622763425927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45952.622763425927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45952.622763425927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45952.622763425927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45952.622763425927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45952.622763425927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45952.622763425927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45952.622763425927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45952.622763425927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45952.622763425927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45952.622763425927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45952.622763425927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45952.622763425927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45952.622763425927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45952.622763425927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45952.622763425927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45952.622763425927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45952.622763425927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45952.622763425927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45952.622763425927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45952.622763425927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45952.622763425927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45952.622763425927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45952.622763425927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45952.622763425927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45952.622763425927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45952.622763425927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45952.622763425927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45952.622763425927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45952.622763425927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45952.622763425927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45952.622763425927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45952.622763425927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45952.622763425927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45952.622763425927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45952.622763425927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45952.622763425927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45952.622763425927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45952.622763425927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45952.622763425927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45952.622763425927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45952.622763425927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45952.622763425927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45952.622763425927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45952.622763425927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45952.622763425927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45952.622763425927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45952.622763425927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45952.622763425927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45952.622763425927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45952.622763425927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45952.622763425927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45952.622763425927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45952.622763425927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45952.622763425927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45952.622763425927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45952.622763425927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45952.622763425927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45952.622763425927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45952.622763425927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45952.622763425927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45952.622763425927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45952.622763425927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45952.622763425927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45952.622763425927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45952.622763425927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45952.622763425927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45952.622763425927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45952.622763425927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45952.622763425927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45952.622763425927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45952.622763425927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45952.622763425927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45952.622763425927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45952.622763425927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45952.622763425927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45952.622763425927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45952.622763425927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45952.622763425927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45952.622763425927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45952.622763425927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45952.622763425927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45952.622763425927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45952.622763425927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45952.622763425927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45952.622763425927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45952.622763425927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45952.622763425927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45952.622763425927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45952.622763425927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45952.622763425927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45952.622763425927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45952.622763425927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45952.622763425927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45952.622763425927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45952.622763425927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45952.622763425927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45952.622763425927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45952.622763425927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45952.622763425927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45952.622763425927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45952.622763425927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45952.622763425927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45952.622763425927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45952.622763425927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45952.622763425927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45952.622763425927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45952.622763425927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45952.622763425927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45952.622763425927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45952.622763425927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45952.622763425927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45952.622763425927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45952.622763425927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45952.622763425927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45952.622763425927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45952.622763425927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45952.622763425927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45952.622763425927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45952.622763425927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45952.622763425927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45952.622763425927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45952.622763425927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45952.622763425927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45952.622763425927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45952.622763425927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45952.622763425927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45952.622763425927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45952.622763425927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45952.622763425927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45952.622763425927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45952.622763425927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45952.622763425927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45952.622763425927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45952.622763425927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45952.622763425927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45952.622763425927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45952.622763425927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45952.622763425927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45952.622763425927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45952.622763425927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45952.622763425927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45952.622763425927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45952.622763425927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45952.622763425927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45952.622763425927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45952.622763425927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45952.622763425927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45952.622763425927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45952.622763425927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45952.622763425927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45952.622763425927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45952.622763425927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45952.622763425927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45952.622763425927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45952.622763425927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45952.622763425927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45952.622763425927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45952.622763425927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45952.622763425927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45952.622763425927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45952.622763425927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45952.622763425927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45952.622763425927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45952.622763425927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45952.622763425927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45952.622763425927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45952.622763425927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45952.622763425927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45952.622763425927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45952.622763425927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45952.622763425927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45952.622763425927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45952.622763425927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45952.622763425927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45952.622763425927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45952.622763425927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45952.622763425927</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249.14204560184589</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123"/>
      <c r="E3" s="100"/>
      <c r="F3" s="125"/>
      <c r="G3" s="126">
        <f ca="1">IFERROR(NOW()-F3,"")</f>
        <v>45952.622763194442</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45952.622763194442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45952.622763194442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45952.622763194442</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45952.622763194442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45952.622763194442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45952.622763194442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45952.622763194442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45952.622763194442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45952.622763194442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45952.622763194442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45952.622763194442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45952.622763194442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45952.622763194442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45952.622763194442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45952.622763194442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45952.622763194442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45952.622763194442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45952.622763194442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45952.622763194442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45952.622763194442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45952.622763194442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45952.622763194442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45952.622763194442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45952.622763194442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45952.622763194442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45952.622763194442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45952.622763194442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45952.622763194442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45952.622763194442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45952.622763194442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45952.622763194442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45952.622763194442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45952.622763194442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45952.622763194442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45952.622763194442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45952.622763194442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45952.622763194442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45952.622763194442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45952.622763194442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45952.622763194442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45952.622763194442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45952.622763194442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45952.622763194442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45952.622763194442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45952.622763194442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45952.622763194442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45952.622763194442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45952.622763194442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45952.622763194442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45952.622763194442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45952.622763194442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45952.622763194442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45952.622763194442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45952.622763194442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45952.622763194442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45952.622763194442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45952.622763194442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45952.622763194442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45952.622763194442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45952.622763194442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45952.622763194442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45952.622763194442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45952.622763194442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45952.622763194442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45952.622763194442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45952.622763194442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45952.622763194442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45952.622763194442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45952.622763194442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45952.622763194442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45952.622763194442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45952.622763194442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45952.622763194442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45952.622763194442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45952.622763194442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45952.622763194442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45952.622763194442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45952.622763194442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45952.622763194442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45952.622763194442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45952.622763194442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45952.622763194442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45952.622763194442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45952.622763194442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45952.622763194442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45952.622763194442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45952.622763194442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45952.622763194442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45952.622763194442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45952.622763194442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45952.622763194442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45952.622763194442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45952.622763194442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45952.622763194442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45952.622763194442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45952.622763194442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45952.622763194442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45952.622763194442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45952.622763194442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45952.622763194442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45952.622763194442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45952.622763194442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45952.622763194442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45952.622763194442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45952.622763194442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45952.622763194442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45952.622763194442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45952.622763194442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45952.622763194442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45952.622763194442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45952.622763194442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45952.622763194442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45952.622763194442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45952.622763194442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45952.622763194442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45952.622763194442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45952.622763194442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45952.622763194442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45952.622763194442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45952.622763194442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45952.622763194442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45952.622763194442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45952.622763194442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45952.622763194442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45952.622763194442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45952.622763194442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45952.622763194442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45952.622763194442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45952.622763194442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45952.622763194442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45952.622763194442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45952.622763194442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45952.622763194442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45952.622763194442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45952.622763194442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45952.622763194442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45952.622763194442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45952.622763194442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45952.622763194442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45952.622763194442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45952.622763194442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45952.622763194442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45952.622763194442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45952.622763194442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45952.622763194442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45952.622763194442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45952.622763194442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45952.622763194442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45952.622763194442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45952.622763194442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45952.622763194442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45952.622763194442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45952.622763194442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45952.622763194442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45952.622763194442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45952.622763194442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45952.622763194442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45952.622763194442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45952.622763194442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45952.622763194442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45952.622763194442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45952.622763194442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45952.622763194442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45952.622763194442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45952.622763194442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45952.622763194442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45952.622763194442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45952.622763194442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45952.622763194442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45952.622763194442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45952.622763194442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45952.622763194442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45952.622763194442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45952.622763194442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45952.622763194442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45952.622763194442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45952.622763194442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45952.622763194442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45952.622763194442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45952.622763194442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45952.622763194442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45952.622763194442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45952.622763194442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45952.622763194442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45952.622763194442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45952.622763194442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45952.622763194442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45952.622763194442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45952.622763194442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45952.622763194442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45952.622763194442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45952.622763194442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45952.622763194442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45952.622763194442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45952.622763194442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45952.622763194442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45952.622763194442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45952.622763194442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45952.622763194442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45952.622763194442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45952.622763194442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45952.622763194442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45952.622763194442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45952.622763194442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45952.622763194442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45952.622763194442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45952.622763194442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45952.622763194442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45952.622763194442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45952.622763194442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45952.622763194442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45952.622763194442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45952.622763194442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45952.622763194442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45952.622763194442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45952.622763194442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45952.622763194442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45952.622763194442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45952.622763194442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45952.622763194442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45952.622763194442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45952.622763194442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45952.622763194442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45952.622763194442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45952.622763194442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45952.622763194442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45952.622763194442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45952.622763194442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45952.622763194442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45952.622763194442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45952.622763194442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45952.622763194442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45952.622763194442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45952.622763194442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45952.622763194442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45952.622763194442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45952.622763194442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45952.622763194442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45952.622763194442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45952.622763194442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45952.622763194442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45952.622763194442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45952.622763194442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45952.622763194442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45952.622763194442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45952.622763194442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45952.622763194442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45952.622763194442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45952.622763194442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45952.622763194442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45952.622763194442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45952.622763194442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45952.622763194442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45952.622763194442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45952.622763194442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45952.622763194442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45952.622763194442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45952.622763194442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45952.622763194442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45952.622763194442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45952.622763194442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45952.622763194442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45952.622763194442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45952.622763194442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45952.622763194442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45952.622763194442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45952.622763194442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45952.622763194442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45952.622763194442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45952.622763194442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45952.622763194442</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45952.622763194442</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0"/>
  <sheetViews>
    <sheetView workbookViewId="0">
      <selection activeCell="D6" sqref="D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60.790703009253775</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26.43388587962545</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7.851189120367053</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3.9616520833296818</v>
      </c>
      <c r="H5" s="155">
        <v>45948.661111111112</v>
      </c>
      <c r="I5" s="154" t="str">
        <f>IFERROR(VLOOKUP(D5,DB!A:F,6,0),"")</f>
        <v>SCECO</v>
      </c>
      <c r="J5" s="154" t="str">
        <f>IFERROR(VLOOKUP(D5,DB!A:G,7,0),"")</f>
        <v>Dead</v>
      </c>
      <c r="K5" s="154" t="s">
        <v>39097</v>
      </c>
      <c r="L5" s="154" t="str">
        <f>IFERROR(VLOOKUP(D5,DB!A:I,9,0),"")</f>
        <v>Latis</v>
      </c>
    </row>
    <row r="6" spans="1:13" ht="15">
      <c r="A6" s="161"/>
      <c r="B6" s="161" t="str">
        <f>IFERROR(VLOOKUP(D6,DB!A:K,11,0),"")</f>
        <v/>
      </c>
      <c r="C6" s="161"/>
      <c r="D6" s="161"/>
      <c r="E6" s="161"/>
      <c r="F6" s="162"/>
      <c r="G6" s="163">
        <f ca="1">IFERROR(NOW()-F6,"")</f>
        <v>45952.622763194442</v>
      </c>
      <c r="H6" s="162"/>
      <c r="I6" s="161" t="str">
        <f>IFERROR(VLOOKUP(D6,DB!A:F,6,0),"")</f>
        <v/>
      </c>
      <c r="J6" s="161" t="str">
        <f>IFERROR(VLOOKUP(D6,DB!A:G,7,0),"")</f>
        <v/>
      </c>
      <c r="K6" s="161"/>
      <c r="L6" s="161" t="str">
        <f>IFERROR(VLOOKUP(D6,DB!A:I,9,0),"")</f>
        <v/>
      </c>
    </row>
    <row r="7" spans="1:13" ht="15">
      <c r="A7" s="161"/>
      <c r="B7" s="161" t="str">
        <f>IFERROR(VLOOKUP(D7,DB!A:K,11,0),"")</f>
        <v>R5</v>
      </c>
      <c r="C7" s="161"/>
      <c r="D7" s="161" t="s">
        <v>38497</v>
      </c>
      <c r="E7" s="161"/>
      <c r="F7" s="162"/>
      <c r="G7" s="163">
        <f ca="1">IFERROR(NOW()-F7,"")</f>
        <v>45952.622763194442</v>
      </c>
      <c r="H7" s="162"/>
      <c r="I7" s="161" t="str">
        <f>IFERROR(VLOOKUP(D7,DB!A:F,6,0),"")</f>
        <v>SCECO</v>
      </c>
      <c r="J7" s="161" t="str">
        <f>IFERROR(VLOOKUP(D7,DB!A:G,7,0),"")</f>
        <v>Good</v>
      </c>
      <c r="K7" s="161"/>
      <c r="L7" s="161" t="str">
        <f>IFERROR(VLOOKUP(D7,DB!A:I,9,0),"")</f>
        <v>Latis</v>
      </c>
    </row>
    <row r="8" spans="1:13" ht="15">
      <c r="A8" s="161"/>
      <c r="B8" s="161" t="str">
        <f>IFERROR(VLOOKUP(D8,DB!A:K,11,0),"")</f>
        <v/>
      </c>
      <c r="C8" s="161"/>
      <c r="D8" s="161"/>
      <c r="E8" s="161"/>
      <c r="F8" s="162"/>
      <c r="G8" s="163">
        <f ca="1">IFERROR(NOW()-F8,"")</f>
        <v>45952.622763194442</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45952.622763194442</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45952.622763194442</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45952.622763194442</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45952.622763194442</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45952.622763194442</v>
      </c>
      <c r="H13" s="162"/>
      <c r="I13" s="161" t="str">
        <f>IFERROR(VLOOKUP(D13,DB!A:F,6,0),"")</f>
        <v/>
      </c>
      <c r="J13" s="161" t="str">
        <f>IFERROR(VLOOKUP(D13,DB!A:G,7,0),"")</f>
        <v/>
      </c>
      <c r="K13" s="161"/>
      <c r="L13" s="161" t="str">
        <f>IFERROR(VLOOKUP(D13,DB!A:I,9,0),"")</f>
        <v/>
      </c>
    </row>
    <row r="14" spans="1:13" ht="15">
      <c r="A14" s="161"/>
      <c r="B14" s="161" t="str">
        <f>IFERROR(VLOOKUP(D14,DB!A:K,11,0),"")</f>
        <v/>
      </c>
      <c r="C14" s="161"/>
      <c r="D14" s="157"/>
      <c r="E14" s="161"/>
      <c r="F14" s="162"/>
      <c r="G14" s="163">
        <f ca="1">IFERROR(NOW()-F14,"")</f>
        <v>45952.622763194442</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45952.622763194442</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45952.622763194442</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45952.622763194442</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45952.622763194442</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45952.622763194442</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45952.622763194442</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45952.622763194442</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45952.622763194442</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45952.622763194442</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45952.622763194442</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45952.622763194442</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45952.622763194442</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45952.622763194442</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45952.622763194442</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45952.622763194442</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45952.622763194442</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45952.622763194442</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45952.622763194442</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45952.622763194442</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45952.622763194442</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45952.622763194442</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45952.622763194442</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45952.622763194442</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45952.622763194442</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45952.622763194442</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45952.622763194442</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45952.622763194442</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45952.622763194442</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45952.622763194442</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45952.622763194442</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45952.622763194442</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45952.622763194442</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45952.622763194442</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45952.622763194442</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45952.622763194442</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45952.622763194442</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45952.622763194442</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45952.622763194442</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45952.622763194442</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45952.622763194442</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45952.622763194442</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45952.622763194442</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45952.622763194442</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45952.622763194442</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45952.622763194442</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45952.622763194442</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45952.622763194442</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45952.622763194442</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45952.622763194442</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45952.622763194442</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45952.622763194442</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45952.622763194442</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45952.622763194442</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45952.622763194442</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45952.622763194442</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45952.622763194442</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45952.622763194442</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45952.622763194442</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45952.622763194442</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45952.622763194442</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45952.622763194442</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45952.622763194442</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45952.622763194442</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45952.622763194442</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45952.622763194442</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45952.622763194442</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45952.622763194442</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45952.622763194442</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45952.622763194442</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45952.622763194442</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45952.622763194442</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45952.622763194442</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45952.622763194442</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45952.622763194442</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45952.622763194442</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45952.622763194442</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45952.622763194442</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45952.622763194442</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45952.622763194442</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45952.622763194442</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45952.622763194442</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45952.622763194442</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45952.622763194442</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45952.622763194442</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45952.622763194442</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45952.622763194442</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45952.622763194442</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45952.622763194442</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45952.622763194442</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45952.622763194442</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45952.622763194442</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45952.622763194442</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45952.622763194442</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45952.622763194442</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45952.622763194442</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45952.622763194442</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45952.622763194442</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45952.622763194442</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45952.622763194442</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45952.622763194442</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45952.622763194442</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45952.622763194442</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45952.622763194442</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45952.622763194442</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45952.622763194442</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45952.622763194442</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45952.622763194442</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45952.622763194442</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45952.622763194442</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45952.622763194442</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45952.622763194442</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45952.622763194442</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45952.622763194442</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45952.622763194442</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45952.622763194442</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45952.622763194442</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45952.622763194442</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45952.622763194442</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45952.622763194442</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45952.622763194442</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45952.622763194442</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45952.622763194442</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45952.622763194442</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45952.622763194442</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45952.622763194442</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45952.622763194442</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45952.622763194442</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45952.622763194442</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45952.622763194442</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45952.622763194442</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45952.622763194442</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45952.622763194442</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45952.622763194442</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45952.622763194442</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45952.622763194442</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45952.622763194442</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45952.622763194442</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45952.622763194442</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45952.622763194442</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45952.622763194442</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45952.622763194442</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45952.622763194442</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45952.622763194442</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45952.622763194442</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45952.622763194442</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45952.622763194442</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45952.622763194442</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45952.622763194442</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45952.622763194442</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45952.622763194442</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45952.622763194442</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45952.622763194442</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45952.622763194442</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45952.622763194442</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45952.622763194442</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45952.622763194442</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45952.622763194442</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45952.622763194442</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45952.622763194442</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45952.622763194442</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45952.622763194442</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45952.622763194442</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45952.622763194442</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45952.622763194442</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45952.622763194442</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45952.622763194442</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45952.622763194442</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45952.622763194442</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45952.622763194442</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45952.622763194442</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45952.622763194442</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45952.622763194442</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45952.622763194442</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45952.622763194442</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45952.622763194442</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45952.622763194442</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45952.622763194442</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45952.622763194442</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45952.622763194442</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45952.622763194442</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45952.622763194442</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45952.622763194442</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45952.622763194442</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45952.622763194442</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45952.622763194442</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45952.622763194442</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45952.622763194442</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45952.622763194442</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45952.622763194442</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45952.622763194442</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45952.622763194442</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45952.622763194442</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45952.622763194442</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45952.622763194442</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45952.622763194442</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45952.622763194442</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45952.622763194442</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45952.622763194442</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45952.622763194442</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45952.622763194442</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45952.622763194442</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45952.622763194442</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45952.622763194442</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45952.622763194442</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45952.622763194442</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45952.622763194442</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45952.622763194442</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45952.622763194442</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45952.622763194442</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45952.622763194442</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45952.622763194442</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45952.622763194442</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45952.622763194442</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45952.622763194442</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45952.622763194442</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45952.622763194442</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45952.622763194442</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45952.622763194442</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45952.622763194442</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45952.622763194442</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45952.622763194442</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45952.622763194442</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45952.622763194442</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45952.622763194442</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45952.622763194442</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45952.622763194442</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45952.622763194442</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45952.622763194442</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45952.622763194442</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45952.622763194442</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45952.622763194442</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45952.622763194442</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45952.622763194442</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45952.622763194442</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45952.622763194442</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45952.622763194442</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45952.622763194442</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45952.622763194442</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45952.622763194442</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45952.622763194442</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45952.622763194442</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45952.622763194442</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45952.622763194442</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45952.622763194442</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45952.622763194442</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45952.622763194442</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45952.622763194442</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45952.622763194442</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45952.622763194442</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45952.622763194442</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45952.622763194442</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45952.622763194442</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45952.622763194442</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45952.622763194442</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45952.622763194442</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45952.622763194442</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45952.622763194442</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45952.622763194442</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45952.622763194442</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45952.622763194442</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45952.622763194442</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45952.622763194442</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45952.622763194442</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45952.622763194442</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45952.622763194442</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45952.622763194442</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45952.622763194442</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45952.622763194442</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45952.622763194442</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45952.622763194442</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45952.622763194442</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45952.622763194442</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45952.622763194442</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45952.622763194442</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45952.622763194442</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45952.622763194442</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45952.622763194442</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45952.622763194442</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45952.622763194442</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45952.622763194442</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45952.622763194442</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45952.622763194442</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45952.622763194442</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45952.622763194442</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45952.622763194442</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45952.622763194442</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45952.622763194442</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45952.622763194442</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45952.622763194442</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45952.622763194442</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45952.622763194442</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45952.622763194442</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45952.622763194442</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45952.622763194442</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45952.622763194442</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45952.622763194442</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45952.622763194442</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45952.622763194442</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45952.622763194442</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45952.622763194442</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45952.622763194442</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45952.622763194442</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45952.622763194442</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45952.622763194442</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45952.622763194442</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45952.622763194442</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45952.622763194442</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45952.622763194442</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45952.622763194442</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45952.622763194442</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45952.622763194442</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45952.622763194442</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45952.622763194442</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45952.622763194442</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45952.622763194442</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45952.622763194442</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45952.622763194442</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45952.622763194442</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45952.622763194442</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45952.622763194442</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45952.622763194442</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45952.622763194442</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45952.622763194442</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45952.622763194442</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45952.622763194442</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45952.622763194442</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45952.622763194442</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45952.622763194442</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45952.622763194442</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45952.622763194442</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45952.622763194442</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45952.622763194442</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45952.622763194442</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45952.622763194442</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45952.622763194442</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45952.622763194442</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45952.622763194442</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45952.622763194442</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45952.622763194442</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45952.622763194442</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45952.622763194442</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45952.622763194442</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45952.622763194442</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45952.622763194442</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45952.622763194442</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45952.622763194442</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45952.622763194442</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45952.622763194442</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45952.622763194442</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45952.622763194442</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45952.622763194442</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45952.622763194442</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45952.622763194442</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45952.622763194442</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45952.622763194442</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45952.622763194442</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45952.622763194442</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45952.622763194442</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45952.622763194442</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45952.622763194442</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45952.622763194442</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45952.622763194442</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45952.622763194442</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45952.622763194442</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45952.622763194442</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45952.622763194442</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45952.622763194442</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45952.622763194442</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45952.622763194442</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45952.622763194442</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45952.622763194442</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45952.622763194442</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45952.622763194442</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45952.622763194442</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45952.622763194442</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45952.622763194442</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45952.622763194442</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45952.622763194442</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45952.622763194442</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45952.622763194442</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45952.622763194442</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45952.622763194442</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45952.622763194442</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45952.622763194442</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45952.622763194442</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45952.622763194442</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45952.622763194442</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45952.622763194442</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45952.622763194442</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45952.622763194442</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45952.622763194442</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45952.622763194442</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45952.622763194442</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45952.622763194442</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45952.622763194442</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45952.622763194442</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45952.622763194442</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45952.622763194442</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45952.622763194442</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45952.622763194442</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45952.622763194442</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45952.622763194442</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45952.622763194442</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45952.622763194442</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45952.622763194442</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45952.622763194442</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45952.622763194442</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45952.622763194442</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45952.622763194442</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45952.622763194442</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45952.622763194442</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45952.622763194442</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45952.622763194442</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45952.622763194442</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45952.622763194442</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45952.622763194442</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45952.622763194442</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45952.622763194442</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45952.622763194442</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45952.622763194442</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45952.622763194442</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45952.622763194442</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45952.622763194442</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45952.622763194442</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45952.622763194442</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45952.622763194442</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45952.622763194442</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45952.622763194442</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45952.622763194442</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45952.622763194442</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45952.622763194442</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45952.622763194442</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45952.622763194442</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45952.622763194442</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45952.622763194442</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45952.622763194442</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45952.622763194442</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45952.622763194442</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45952.622763194442</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45952.622763194442</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45952.622763194442</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45952.622763194442</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45952.622763194442</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45952.622763194442</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45952.622763194442</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45952.622763194442</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45952.622763194442</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45952.622763194442</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45952.622763194442</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45952.622763194442</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45952.622763194442</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45952.622763194442</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45952.622763194442</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45952.622763194442</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45952.622763194442</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45952.622763194442</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45952.622763194442</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45952.622763194442</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45952.622763194442</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45952.622763194442</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45952.622763194442</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45952.622763194442</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45952.622763194442</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45952.622763194442</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45952.622763194442</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45952.622763194442</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45952.622763194442</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45952.622763194442</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45952.622763194442</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45952.622763194442</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45952.622763194442</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45952.622763194442</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45952.622763194442</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45952.622763194442</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45952.622763194442</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45952.622763194442</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45952.622763194442</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45952.622763194442</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45952.622763194442</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45952.622763194442</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45952.622763194442</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45952.622763194442</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45952.622763194442</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45952.622763194442</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45952.622763194442</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45952.622763194442</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45952.622763194442</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45952.622763194442</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45952.622763194442</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45952.622763194442</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45952.622763194442</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45952.622763194442</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45952.622763194442</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45952.622763194442</v>
      </c>
      <c r="H508" s="162"/>
      <c r="I508" s="161" t="str">
        <f>IFERROR(VLOOKUP(D508,DB!A:F,6,0),"")</f>
        <v/>
      </c>
      <c r="J508" s="161" t="str">
        <f>IFERROR(VLOOKUP(D508,DB!A:G,7,0),"")</f>
        <v/>
      </c>
      <c r="K508" s="161"/>
      <c r="L508" s="161" t="str">
        <f>IFERROR(VLOOKUP(D508,DB!A:I,9,0),"")</f>
        <v/>
      </c>
    </row>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8" ht="15"/>
    <row r="619" ht="15"/>
    <row r="621" ht="15"/>
    <row r="622" ht="15"/>
    <row r="623" ht="15"/>
    <row r="624" ht="15"/>
    <row r="626" ht="15"/>
    <row r="627" ht="15"/>
    <row r="634" ht="15"/>
    <row r="635" ht="15"/>
    <row r="636" ht="15"/>
    <row r="637" ht="15"/>
    <row r="638" ht="15"/>
    <row r="639" ht="15"/>
    <row r="642" ht="15"/>
    <row r="643" ht="15"/>
    <row r="644" ht="15"/>
    <row r="645" ht="15"/>
    <row r="646" ht="15"/>
    <row r="647" ht="15"/>
    <row r="648" ht="15"/>
    <row r="649" ht="15"/>
    <row r="650" ht="15"/>
    <row r="651" ht="15"/>
    <row r="652" ht="15"/>
    <row r="653"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47" ht="15"/>
    <row r="748" ht="15"/>
    <row r="749" ht="15"/>
    <row r="750" ht="15"/>
    <row r="751" ht="15"/>
    <row r="752" ht="15"/>
    <row r="753" ht="15"/>
    <row r="754" ht="15"/>
    <row r="755" ht="15"/>
    <row r="756"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39" ht="15"/>
    <row r="841" ht="15"/>
    <row r="842"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1046" ht="15"/>
    <row r="1047" ht="15"/>
    <row r="1048" ht="15"/>
    <row r="1049" ht="15"/>
    <row r="1050" ht="15"/>
    <row r="1051"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4" ht="15"/>
    <row r="1115" ht="15"/>
    <row r="1121" ht="15"/>
    <row r="1122" ht="15"/>
    <row r="1124" ht="15"/>
    <row r="1125" ht="15"/>
    <row r="1126" ht="15"/>
    <row r="1127" ht="15"/>
    <row r="1128" ht="15"/>
    <row r="1129" ht="15"/>
    <row r="1130" ht="15"/>
    <row r="1132" ht="15"/>
    <row r="1133" ht="15"/>
    <row r="1134"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3" ht="15"/>
    <row r="1204" ht="15"/>
    <row r="1205" ht="15"/>
    <row r="1206" ht="15"/>
    <row r="1207" ht="15"/>
    <row r="1208" ht="15"/>
    <row r="1209" ht="15"/>
    <row r="1210" ht="15"/>
    <row r="1211" ht="15"/>
    <row r="1212" ht="15"/>
    <row r="1213" ht="15"/>
    <row r="1214" ht="15"/>
    <row r="1215" ht="15"/>
    <row r="1216"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9" ht="15"/>
    <row r="1270" ht="15"/>
    <row r="1273" ht="15"/>
    <row r="1274" ht="15"/>
    <row r="1275" ht="15"/>
    <row r="1276" ht="15"/>
    <row r="1277" ht="15"/>
    <row r="1278" ht="15"/>
    <row r="1279" ht="15"/>
    <row r="1280" ht="15"/>
    <row r="1283" ht="15"/>
    <row r="1284" ht="15"/>
    <row r="1285" ht="15"/>
    <row r="1286" ht="15"/>
    <row r="1287" ht="15"/>
    <row r="1288" ht="15"/>
    <row r="1289" ht="15"/>
    <row r="1290" ht="15"/>
    <row r="1291" ht="15"/>
    <row r="1292" ht="15"/>
    <row r="1293" ht="15"/>
    <row r="1294" ht="15"/>
    <row r="1296" ht="15"/>
    <row r="1297" ht="15"/>
    <row r="1298" ht="15"/>
    <row r="1301" ht="15"/>
    <row r="1303" ht="15"/>
    <row r="1305" ht="15"/>
    <row r="1308" ht="15"/>
    <row r="1309" ht="15"/>
    <row r="1310" ht="15"/>
    <row r="1312" ht="15"/>
    <row r="1314" ht="15"/>
    <row r="1315" ht="15"/>
    <row r="1316" ht="15"/>
    <row r="1317" ht="15"/>
    <row r="1318" ht="15"/>
    <row r="1320" ht="15"/>
    <row r="1321" ht="15"/>
    <row r="1322" ht="15"/>
    <row r="1323" ht="15"/>
    <row r="1324" ht="15"/>
    <row r="1326" ht="15"/>
    <row r="1327" ht="15"/>
    <row r="1328" ht="15"/>
    <row r="1330" ht="15"/>
  </sheetData>
  <dataValidations count="2">
    <dataValidation allowBlank="1" showInputMessage="1" showErrorMessage="1" sqref="E1" xr:uid="{920C6338-E771-4DAE-8C89-92A9093EA4DE}"/>
    <dataValidation type="list" allowBlank="1" showInputMessage="1" showErrorMessage="1" sqref="E2:E5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6"/>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39098</v>
      </c>
      <c r="B2" s="105" t="str">
        <f>IFERROR(VLOOKUP(D2,DB!A:K,11,0),"")</f>
        <v>R6</v>
      </c>
      <c r="C2" s="107">
        <v>2</v>
      </c>
      <c r="D2" s="105" t="s">
        <v>32693</v>
      </c>
      <c r="E2" s="108" t="s">
        <v>38998</v>
      </c>
      <c r="F2" s="109">
        <v>45952.537546296298</v>
      </c>
      <c r="G2" s="78">
        <f ca="1">IFERROR(NOW()-F2,"-")</f>
        <v>8.5216898143698927E-2</v>
      </c>
      <c r="H2" s="109">
        <v>45952.560370370367</v>
      </c>
      <c r="I2" s="105" t="str">
        <f>IFERROR(VLOOKUP(D2,DB!A:F,6,0),"")</f>
        <v>Generator-DG</v>
      </c>
      <c r="J2" s="104" t="str">
        <f>IFERROR(VLOOKUP(D2,DB!A:G,7,0),"")</f>
        <v>Dead</v>
      </c>
      <c r="K2" s="110" t="s">
        <v>39099</v>
      </c>
      <c r="L2" s="111" t="str">
        <f>IFERROR(VLOOKUP(D2,DB!A:I,9,0),"")</f>
        <v>Latis</v>
      </c>
    </row>
    <row r="3" spans="1:16383" ht="31.5" customHeight="1">
      <c r="A3" s="106"/>
      <c r="B3" s="105" t="str">
        <f>IFERROR(VLOOKUP(D3,DB!A:K,11,0),"")</f>
        <v/>
      </c>
      <c r="C3" s="107"/>
      <c r="D3" s="105"/>
      <c r="E3" s="108"/>
      <c r="F3" s="109"/>
      <c r="G3" s="78">
        <f ca="1">IFERROR(NOW()-F3,"-")</f>
        <v>45952.622763194442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45952.622763194442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45952.622763194442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45952.622763194442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45952.622763194442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45952.622763194442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45952.622763194442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45952.622763194442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45952.622763194442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45952.622763194442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45952.622763194442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45952.622763194442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45952.622763194442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45952.622763194442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45952.622763194442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45952.622763194442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45952.622763194442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45952.622763194442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45952.622763194442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45952.622763194442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45952.622763194442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45952.622763194442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45952.622763194442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45952.622763194442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45952.622763194442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45952.622763194442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45952.622763194442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45952.622763194442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45952.622763194442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45952.622763194442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45952.622763194442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45952.622763194442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45952.622763194442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45952.622763194442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45952.622763194442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45952.622763194442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45952.622763194442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45952.622763194442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45952.622763194442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45952.622763194442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45952.622763194442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45952.622763194442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45952.622763194442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45952.622763194442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45952.622763194442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45952.622763194442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45952.622763194442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45952.622763194442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45952.622763194442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45952.622763194442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45952.622763194442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45952.622763194442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45952.622763194442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45952.622763194442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45952.622763194442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45952.622763194442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45952.622763194442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45952.622763194442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45952.622763194442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45952.622763194442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45952.622763194442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45952.622763194442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45952.622763194442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45952.622763194442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45952.622763194442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45952.622763194442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45952.622763194442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45952.622763194442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45952.622763194442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45952.622763194442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45952.622763194442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45952.622763194442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45952.622763194442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45952.622763194442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45952.622763194442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45952.622763194442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45952.622763194442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45952.622763194442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45952.622763194442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45952.622763194442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45952.622763194442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45952.622763194442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45952.622763194442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45952.622763194442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45952.622763194442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45952.622763194442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45952.622763194442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45952.622763194442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45952.622763194442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45952.622763194442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45952.622763194442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45952.622763194442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45952.622763194442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45952.622763194442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45952.622763194442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45952.622763194442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45952.622763194442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45952.622763194442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45952.622763194442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45952.622763194442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45952.622763194442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45952.622763194442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45952.622763194442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45952.622763194442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45952.622763194442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45952.622763194442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45952.622763194442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45952.622763194442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45952.622763194442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45952.622763194442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45952.622763194442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45952.622763194442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45952.622763194442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45952.622763194442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45952.622763194442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45952.622763194442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45952.622763194442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45952.622763194442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45952.622763194442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45952.622763194442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45952.622763194442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45952.622763194442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45952.622763194442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45952.622763194442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45952.622763194442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45952.622763194442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45952.622763194442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45952.622763194442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45952.622763194442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45952.622763194442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45952.622763194442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45952.622763194442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45952.622763194442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45952.622763194442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45952.622763194442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45952.622763194442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45952.622763194442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45952.622763194442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45952.622763194442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45952.622763194442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45952.622763194442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45952.622763194442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45952.622763194442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45952.622763194442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45952.622763194442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45952.622763194442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45952.622763194442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45952.622763194442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45952.622763194442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45952.622763194442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45952.622763194442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45952.622763194442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45952.622763194442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45952.622763194442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45952.622763194442</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45952.622763194442</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45952.622763194442</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45952.622763194442</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45952.622763194442</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45952.622763194442</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45952.622763194442</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45952.622763194442</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45952.622763194442</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45952.622763194442</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45952.622763194442</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45952.622763194442</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45952.622763194442</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45952.622763194442</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45952.622763194442</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45952.622763194442</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45952.622763194442</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45952.622763194442</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45952.622763194442</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45952.622763194442</v>
      </c>
      <c r="H176" s="109"/>
      <c r="I176" s="105" t="str">
        <f>IFERROR(VLOOKUP(D176,DB!A:F,6,0),"")</f>
        <v/>
      </c>
      <c r="J176" s="104" t="str">
        <f>IFERROR(VLOOKUP(D176,DB!A:G,7,0),"")</f>
        <v/>
      </c>
      <c r="K176" s="110"/>
      <c r="L176" s="111" t="str">
        <f>IFERROR(VLOOKUP(D176,DB!A:I,9,0),"")</f>
        <v/>
      </c>
    </row>
  </sheetData>
  <dataValidations count="2">
    <dataValidation allowBlank="1" showInputMessage="1" showErrorMessage="1" sqref="E1" xr:uid="{380493DB-286A-4683-AF55-C78F04945A49}"/>
    <dataValidation type="list" allowBlank="1" showInputMessage="1" showErrorMessage="1" sqref="E2:E1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2025-10-22T11:58:40Z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