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99" documentId="13_ncr:1_{F6CB121F-512D-4AA6-A0C1-0FB36C537598}" xr6:coauthVersionLast="47" xr6:coauthVersionMax="47" xr10:uidLastSave="{1248DA8A-2D29-4446-B1DB-52FF06E53909}"/>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J5" i="1"/>
  <c r="I5" i="1"/>
  <c r="B5" i="1"/>
  <c r="I2" i="3"/>
  <c r="G5" i="2"/>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6" i="1"/>
  <c r="B7" i="1"/>
  <c r="G2" i="1"/>
  <c r="I2" i="1"/>
  <c r="J2" i="1"/>
  <c r="L2" i="1"/>
  <c r="I3" i="1"/>
  <c r="I4" i="1"/>
  <c r="I6" i="1"/>
  <c r="I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G6" i="1"/>
  <c r="L6" i="1"/>
  <c r="G7" i="1"/>
  <c r="L7" i="1"/>
</calcChain>
</file>

<file path=xl/sharedStrings.xml><?xml version="1.0" encoding="utf-8"?>
<sst xmlns="http://schemas.openxmlformats.org/spreadsheetml/2006/main" count="178620" uniqueCount="39087">
  <si>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</si>
  <si>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</si>
  <si>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</si>
  <si>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</si>
  <si>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</si>
  <si>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</si>
  <si>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</si>
  <si>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</si>
  <si>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</si>
  <si>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</si>
  <si>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</si>
  <si>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</si>
  <si>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</si>
  <si>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</si>
  <si>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</si>
  <si>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</si>
  <si>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</si>
  <si>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</si>
  <si>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</si>
  <si>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</si>
  <si>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</si>
  <si>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</si>
  <si>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</si>
  <si>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</si>
  <si>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</si>
  <si>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</si>
  <si>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</si>
  <si>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</si>
  <si>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</si>
  <si>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</si>
  <si>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</si>
  <si>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</si>
  <si>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</si>
  <si>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</si>
  <si>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</si>
  <si>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</si>
  <si>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</si>
  <si>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</si>
  <si>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</si>
  <si>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</si>
  <si>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</si>
  <si>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</si>
  <si>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</si>
  <si>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</si>
  <si>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</si>
  <si>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</si>
  <si>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</si>
  <si>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</si>
  <si>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</si>
  <si>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</si>
  <si>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</si>
  <si>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</si>
  <si>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</si>
  <si>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</si>
  <si>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</si>
  <si>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</si>
  <si>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</si>
  <si>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</si>
  <si>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</si>
  <si>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</si>
  <si>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</si>
  <si>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</si>
  <si>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</si>
  <si>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</si>
  <si>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</si>
  <si>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</si>
  <si>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</si>
  <si>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</si>
  <si>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</si>
  <si>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</si>
  <si>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</si>
  <si>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</si>
  <si>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</si>
  <si>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</si>
  <si>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</si>
  <si>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</si>
  <si>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</si>
  <si>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</si>
  <si>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</si>
  <si>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</si>
  <si>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</si>
  <si>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</si>
  <si>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</si>
  <si>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</si>
  <si>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</si>
  <si>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</si>
  <si>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</si>
  <si>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</si>
  <si>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</si>
  <si>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</si>
  <si>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</si>
  <si>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</si>
  <si>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</si>
  <si>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</si>
  <si>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</si>
  <si>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</si>
  <si>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</si>
  <si>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</si>
  <si>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</si>
  <si>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</si>
  <si>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</si>
  <si>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</si>
  <si>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</si>
  <si>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</si>
  <si>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</si>
  <si>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</si>
  <si>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</si>
  <si>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</si>
  <si>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</si>
  <si>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</si>
  <si>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</si>
  <si>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</si>
  <si>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</si>
  <si>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</si>
  <si>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</si>
  <si>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</si>
  <si>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</si>
  <si>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</si>
  <si>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</si>
  <si>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</si>
  <si>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</si>
  <si>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</si>
  <si>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</si>
  <si>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</si>
  <si>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</si>
  <si>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</si>
  <si>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</si>
  <si>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</si>
  <si>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</si>
  <si>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</si>
  <si>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</si>
  <si>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</si>
  <si>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</si>
  <si>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</si>
  <si>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</si>
  <si>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</si>
  <si>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</si>
  <si>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</si>
  <si>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</si>
  <si>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</si>
  <si>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</si>
  <si>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</si>
  <si>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</si>
  <si>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</si>
  <si>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</si>
  <si>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</si>
  <si>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</si>
  <si>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</si>
  <si>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</si>
  <si>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</si>
  <si>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</si>
  <si>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</si>
  <si>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</si>
  <si>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</si>
  <si>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</si>
  <si>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</si>
  <si>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</si>
  <si>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</si>
  <si>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</si>
  <si>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</si>
  <si>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</si>
  <si>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</si>
  <si>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</si>
  <si>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</si>
  <si>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</si>
  <si>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</si>
  <si>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</si>
  <si>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</si>
  <si>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</si>
  <si>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</si>
  <si>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</si>
  <si>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</si>
  <si>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</si>
  <si>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</si>
  <si>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</si>
  <si>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</si>
  <si>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</si>
  <si>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</si>
  <si>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</si>
  <si>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</si>
  <si>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</si>
  <si>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</si>
  <si>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</si>
  <si>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</si>
  <si>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</si>
  <si>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</si>
  <si>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</si>
  <si>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</si>
  <si>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</si>
  <si>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</si>
  <si>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</si>
  <si>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</si>
  <si>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</si>
  <si>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</si>
  <si>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</si>
  <si>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</si>
  <si>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</si>
  <si>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</si>
  <si>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</si>
  <si>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</si>
  <si>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</si>
  <si>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</si>
  <si>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</si>
  <si>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</si>
  <si>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</si>
  <si>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</si>
  <si>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</si>
  <si>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</si>
  <si>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</si>
  <si>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</si>
  <si>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</si>
  <si>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</si>
  <si>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</si>
  <si>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</si>
  <si>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</si>
  <si>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</si>
  <si>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</si>
  <si>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</si>
  <si>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</si>
  <si>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</si>
  <si>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</si>
  <si>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</si>
  <si>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</si>
  <si>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</si>
  <si>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</si>
  <si>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</si>
  <si>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</si>
  <si>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</si>
  <si>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</si>
  <si>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</si>
  <si>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</si>
  <si>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</si>
  <si>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</si>
  <si>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</si>
  <si>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</si>
  <si>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</si>
  <si>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</si>
  <si>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</si>
  <si>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</si>
  <si>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</si>
  <si>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</si>
  <si>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</si>
  <si>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</si>
  <si>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</si>
  <si>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</si>
  <si>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</si>
  <si>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</si>
  <si>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</si>
  <si>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</si>
  <si>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</si>
  <si>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</si>
  <si>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</si>
  <si>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</si>
  <si>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</si>
  <si>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</si>
  <si>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</si>
  <si>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</si>
  <si>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</si>
  <si>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</si>
  <si>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</si>
  <si>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</si>
  <si>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</si>
  <si>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</si>
  <si>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</si>
  <si>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</si>
  <si>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</si>
  <si>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</si>
  <si>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</si>
  <si>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</si>
  <si>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</si>
  <si>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</si>
  <si>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</si>
  <si>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</si>
  <si>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</si>
  <si>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</si>
  <si>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</si>
  <si>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</si>
  <si>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</si>
  <si>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</si>
  <si>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</si>
  <si>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</si>
  <si>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</si>
  <si>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</si>
  <si>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</si>
  <si>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</si>
  <si>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</si>
  <si>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</si>
  <si>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</si>
  <si>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</si>
  <si>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</si>
  <si>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</si>
  <si>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</si>
  <si>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</si>
  <si>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</si>
  <si>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</si>
  <si>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</si>
  <si>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</si>
  <si>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</si>
  <si>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</si>
  <si>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</si>
  <si>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</si>
  <si>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</si>
  <si>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</si>
  <si>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</si>
  <si>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</si>
  <si>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</si>
  <si>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</si>
  <si>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</si>
  <si>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</si>
  <si>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</si>
  <si>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</si>
  <si>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</si>
  <si>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</si>
  <si>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</si>
  <si>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</si>
  <si>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</si>
  <si>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</si>
  <si>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</si>
  <si>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</si>
  <si>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</si>
  <si>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</si>
  <si>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</si>
  <si>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</si>
  <si>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</si>
  <si>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</si>
  <si>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</si>
  <si>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</si>
  <si>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</si>
  <si>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</si>
  <si>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</si>
  <si>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</si>
  <si>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</si>
  <si>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</si>
  <si>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</si>
  <si>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</si>
  <si>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</si>
  <si>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</si>
  <si>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</si>
  <si>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</si>
  <si>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</si>
  <si>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</si>
  <si>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</si>
  <si>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</si>
  <si>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</si>
  <si>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</si>
  <si>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</si>
  <si>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</si>
  <si>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</si>
  <si>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</si>
  <si>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</si>
  <si>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</si>
  <si>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</si>
  <si>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</si>
  <si>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</si>
  <si>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</si>
  <si>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</si>
  <si>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</si>
  <si>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</si>
  <si>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</si>
  <si>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</si>
  <si>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</si>
  <si>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</si>
  <si>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</si>
  <si>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</si>
  <si>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</si>
  <si>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</si>
  <si>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</si>
  <si>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</si>
  <si>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</si>
  <si>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</si>
  <si>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</si>
  <si>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</si>
  <si>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</si>
  <si>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</si>
  <si>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</si>
  <si>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</si>
  <si>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</si>
  <si>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</si>
  <si>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</si>
  <si>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</si>
  <si>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</si>
  <si>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</si>
  <si>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</si>
  <si>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</si>
  <si>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</si>
  <si>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</si>
  <si>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</si>
  <si>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</si>
  <si>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</si>
  <si>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</si>
  <si>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</si>
  <si>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</si>
  <si>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</si>
  <si>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</si>
  <si>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</si>
  <si>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</si>
  <si>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</si>
  <si>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</si>
  <si>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</si>
  <si>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</si>
  <si>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</si>
  <si>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</si>
  <si>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</si>
  <si>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</si>
  <si>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</si>
  <si>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</si>
  <si>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</si>
  <si>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</si>
  <si>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</si>
  <si>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</si>
  <si>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</si>
  <si>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</si>
  <si>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</si>
  <si>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</si>
  <si>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</si>
  <si>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</si>
  <si>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</si>
  <si>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</si>
  <si>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</si>
  <si>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</si>
  <si>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</si>
  <si>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</si>
  <si>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</si>
  <si>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</si>
  <si>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</si>
  <si>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</si>
  <si>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</si>
  <si>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</si>
  <si>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</si>
  <si>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</si>
  <si>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</si>
  <si>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</si>
  <si>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</si>
  <si>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</si>
  <si>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</si>
  <si>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</si>
  <si>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</si>
  <si>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</si>
  <si>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</si>
  <si>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</si>
  <si>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</si>
  <si>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</si>
  <si>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</si>
  <si>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</si>
  <si>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</si>
  <si>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</si>
  <si>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</si>
  <si>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</si>
  <si>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</si>
  <si>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</si>
  <si>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</si>
  <si>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</si>
  <si>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</si>
  <si>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</si>
  <si>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</si>
  <si>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</si>
  <si>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</si>
  <si>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</si>
  <si>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</si>
  <si>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</si>
  <si>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</si>
  <si>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</si>
  <si>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</si>
  <si>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</si>
  <si>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</si>
  <si>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</si>
  <si>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</si>
  <si>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</si>
  <si>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</si>
  <si>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</si>
  <si>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</si>
  <si>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</si>
  <si>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</si>
  <si>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</si>
  <si>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</si>
  <si>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</si>
  <si>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</si>
  <si>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</si>
  <si>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</si>
  <si>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</si>
  <si>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</si>
  <si>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</si>
  <si>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</si>
  <si>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</si>
  <si>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</si>
  <si>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</si>
  <si>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</si>
  <si>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</si>
  <si>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</si>
  <si>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</si>
  <si>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</si>
  <si>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</si>
  <si>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</si>
  <si>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</si>
  <si>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</si>
  <si>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</si>
  <si>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</si>
  <si>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</si>
  <si>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</si>
  <si>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</si>
  <si>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</si>
  <si>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</si>
  <si>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</si>
  <si>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</si>
  <si>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</si>
  <si>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</si>
  <si>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</si>
  <si>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</si>
  <si>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</si>
  <si>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</si>
  <si>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</si>
  <si>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</si>
  <si>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</si>
  <si>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</si>
  <si>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</si>
  <si>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</si>
  <si>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</si>
  <si>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</si>
  <si>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</si>
  <si>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</si>
  <si>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</si>
  <si>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</si>
  <si>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</si>
  <si>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</si>
  <si>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</si>
  <si>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</si>
  <si>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</si>
  <si>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</si>
  <si>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</si>
  <si>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</si>
  <si>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</si>
  <si>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</si>
  <si>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</si>
  <si>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</si>
  <si>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</si>
  <si>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</si>
  <si>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</si>
  <si>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</si>
  <si>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</si>
  <si>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</si>
  <si>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</si>
  <si>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</si>
  <si>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</si>
  <si>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</si>
  <si>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</si>
  <si>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</si>
  <si>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</si>
  <si>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</si>
  <si>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</si>
  <si>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</si>
  <si>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</si>
  <si>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</si>
  <si>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</si>
  <si>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</si>
  <si>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</si>
  <si>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</si>
  <si>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</si>
  <si>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</si>
  <si>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</si>
  <si>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</si>
  <si>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</si>
  <si>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</si>
  <si>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</si>
  <si>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</si>
  <si>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</si>
  <si>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</si>
  <si>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</si>
  <si>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</si>
  <si>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</si>
  <si>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</si>
  <si>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</si>
  <si>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</si>
  <si>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</si>
  <si>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</si>
  <si>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</si>
  <si>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</si>
  <si>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</si>
  <si>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</si>
  <si>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</si>
  <si>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</si>
  <si>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</si>
  <si>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</si>
  <si>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</si>
  <si>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</si>
  <si>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</si>
  <si>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</si>
  <si>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</si>
  <si>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</si>
  <si>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</si>
  <si>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</si>
  <si>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</si>
  <si>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</si>
  <si>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</si>
  <si>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</si>
  <si>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</si>
  <si>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</si>
  <si>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</si>
  <si>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</si>
  <si>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</si>
  <si>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</si>
  <si>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</si>
  <si>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</si>
  <si>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</si>
  <si>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</si>
  <si>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</si>
  <si>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</si>
  <si>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</si>
  <si>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</si>
  <si>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</si>
  <si>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</si>
  <si>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</si>
  <si>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</si>
  <si>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</si>
  <si>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</si>
  <si>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</si>
  <si>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</si>
  <si>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</si>
  <si>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</si>
  <si>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</si>
  <si>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</si>
  <si>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</si>
  <si>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</si>
  <si>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</si>
  <si>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</si>
  <si>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</si>
  <si>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</si>
  <si>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</si>
  <si>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</si>
  <si>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</si>
  <si>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</si>
  <si>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</si>
  <si>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</si>
  <si>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</si>
  <si>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</si>
  <si>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</si>
  <si>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</si>
  <si>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</si>
  <si>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</si>
  <si>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</si>
  <si>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</si>
  <si>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</si>
  <si>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</si>
  <si>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</si>
  <si>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</si>
  <si>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</si>
  <si>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</si>
  <si>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</si>
  <si>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</si>
  <si>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</si>
  <si>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</si>
  <si>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</si>
  <si>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</si>
  <si>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</si>
  <si>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</si>
  <si>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</si>
  <si>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</si>
  <si>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</si>
  <si>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</si>
  <si>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</si>
  <si>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</si>
  <si>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</si>
  <si>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</si>
  <si>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</si>
  <si>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</si>
  <si>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</si>
  <si>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</si>
  <si>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</si>
  <si>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</si>
  <si>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</si>
  <si>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</si>
  <si>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</si>
  <si>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</si>
  <si>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</si>
  <si>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</si>
  <si>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</si>
  <si>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</si>
  <si>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</si>
  <si>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</si>
  <si>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</si>
  <si>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</si>
  <si>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</si>
  <si>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</si>
  <si>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</si>
  <si>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</si>
  <si>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</si>
  <si>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</si>
  <si>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</si>
  <si>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</si>
  <si>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</si>
  <si>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</si>
  <si>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</si>
  <si>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</si>
  <si>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</si>
  <si>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</si>
  <si>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</si>
  <si>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</si>
  <si>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</si>
  <si>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</si>
  <si>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</si>
  <si>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</si>
  <si>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</si>
  <si>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</si>
  <si>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</si>
  <si>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</si>
  <si>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</si>
  <si>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</si>
  <si>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</si>
  <si>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</si>
  <si>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</si>
  <si>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</si>
  <si>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</si>
  <si>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</si>
  <si>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</si>
  <si>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</si>
  <si>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</si>
  <si>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</si>
  <si>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</si>
  <si>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</si>
  <si>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</si>
  <si>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</si>
  <si>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</si>
  <si>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</si>
  <si>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</si>
  <si>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</si>
  <si>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</si>
  <si>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</si>
  <si>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</si>
  <si>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</si>
  <si>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</si>
  <si>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</si>
  <si>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</si>
  <si>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</si>
  <si>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</si>
  <si>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</si>
  <si>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</si>
  <si>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</si>
  <si>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</si>
  <si>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</si>
  <si>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</si>
  <si>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</si>
  <si>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</si>
  <si>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</si>
  <si>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</si>
  <si>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</si>
  <si>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</si>
  <si>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</si>
  <si>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</si>
  <si>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</si>
  <si>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</si>
  <si>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</si>
  <si>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</si>
  <si>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</si>
  <si>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</si>
  <si>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</si>
  <si>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</si>
  <si>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</si>
  <si>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</si>
  <si>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</si>
  <si>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</si>
  <si>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</si>
  <si>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</si>
  <si>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</si>
  <si>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</si>
  <si>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</si>
  <si>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</si>
  <si>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</si>
  <si>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</si>
  <si>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</si>
  <si>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</si>
  <si>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</si>
  <si>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</si>
  <si>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</si>
  <si>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</si>
  <si>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</si>
  <si>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</si>
  <si>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</si>
  <si>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</si>
  <si>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</si>
  <si>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</si>
  <si>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</si>
  <si>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</si>
  <si>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</si>
  <si>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</si>
  <si>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</si>
  <si>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</si>
  <si>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</si>
  <si>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</si>
  <si>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</si>
  <si>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</si>
  <si>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</si>
  <si>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</si>
  <si>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</si>
  <si>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</si>
  <si>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</si>
  <si>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</si>
  <si>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</si>
  <si>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</si>
  <si>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</si>
  <si>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</si>
  <si>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</si>
  <si>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</si>
  <si>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</si>
  <si>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</si>
  <si>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</si>
  <si>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</si>
  <si>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</si>
  <si>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</si>
  <si>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</si>
  <si>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</si>
  <si>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</si>
  <si>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</si>
  <si>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</si>
  <si>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</si>
  <si>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</si>
  <si>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</si>
  <si>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</si>
  <si>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</si>
  <si>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</si>
  <si>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</si>
  <si>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</si>
  <si>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</si>
  <si>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</si>
  <si>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</si>
  <si>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</si>
  <si>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</si>
  <si>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</si>
  <si>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</si>
  <si>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</si>
  <si>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</si>
  <si>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</si>
  <si>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</si>
  <si>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</si>
  <si>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</si>
  <si>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</si>
  <si>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</si>
  <si>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</si>
  <si>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</si>
  <si>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</si>
  <si>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</si>
  <si>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</si>
  <si>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</si>
  <si>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</si>
  <si>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</si>
  <si>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</si>
  <si>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</si>
  <si>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</si>
  <si>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</si>
  <si>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</si>
  <si>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</si>
  <si>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</si>
  <si>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</si>
  <si>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</si>
  <si>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</si>
  <si>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</si>
  <si>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</si>
  <si>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</si>
  <si>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</si>
  <si>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</si>
  <si>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</si>
  <si>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</si>
  <si>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</si>
  <si>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</si>
  <si>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</si>
  <si>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</si>
  <si>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</si>
  <si>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</si>
  <si>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</si>
  <si>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</si>
  <si>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</si>
  <si>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</si>
  <si>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</si>
  <si>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</si>
  <si>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</si>
  <si>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</si>
  <si>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</si>
  <si>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</si>
  <si>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</si>
  <si>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</si>
  <si>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</si>
  <si>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</si>
  <si>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</si>
  <si>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</si>
  <si>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</si>
  <si>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</si>
  <si>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</si>
  <si>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</si>
  <si>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</si>
  <si>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</si>
  <si>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</si>
  <si>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</si>
  <si>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</si>
  <si>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</si>
  <si>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</si>
  <si>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</si>
  <si>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</si>
  <si>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</si>
  <si>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</si>
  <si>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</si>
  <si>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</si>
  <si>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</si>
  <si>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</si>
  <si>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</si>
  <si>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</si>
  <si>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</si>
  <si>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</si>
  <si>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</si>
  <si>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</si>
  <si>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</si>
  <si>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</si>
  <si>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</si>
  <si>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</si>
  <si>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</si>
  <si>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</si>
  <si>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</si>
  <si>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</si>
  <si>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</si>
  <si>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</si>
  <si>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</si>
  <si>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</si>
  <si>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</si>
  <si>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</si>
  <si>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</si>
  <si>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</si>
  <si>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</si>
  <si>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</si>
  <si>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</si>
  <si>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</si>
  <si>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</si>
  <si>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</si>
  <si>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</si>
  <si>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</si>
  <si>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</si>
  <si>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</si>
  <si>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</si>
  <si>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</si>
  <si>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</si>
  <si>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</si>
  <si>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</si>
  <si>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</si>
  <si>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</si>
  <si>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</si>
  <si>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</si>
  <si>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</si>
  <si>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</si>
  <si>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</si>
  <si>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</si>
  <si>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</si>
  <si>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</si>
  <si>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</si>
  <si>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</si>
  <si>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</si>
  <si>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</si>
  <si>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</si>
  <si>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</si>
  <si>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</si>
  <si>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</si>
  <si>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</si>
  <si>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</si>
  <si>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</si>
  <si>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</si>
  <si>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</si>
  <si>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</si>
  <si>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</si>
  <si>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</si>
  <si>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</si>
  <si>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</si>
  <si>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</si>
  <si>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</si>
  <si>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</si>
  <si>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</si>
  <si>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</si>
  <si>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</si>
  <si>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</si>
  <si>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</si>
  <si>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</si>
  <si>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</si>
  <si>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</si>
  <si>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</si>
  <si>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</si>
  <si>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</si>
  <si>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</si>
  <si>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</si>
  <si>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</si>
  <si>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</si>
  <si>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</si>
  <si>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</si>
  <si>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</si>
  <si>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</si>
  <si>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</si>
  <si>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</si>
  <si>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</si>
  <si>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</si>
  <si>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</si>
  <si>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</si>
  <si>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</si>
  <si>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</si>
  <si>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</si>
  <si>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</si>
  <si>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</si>
  <si>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</si>
  <si>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</si>
  <si>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</si>
  <si>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</si>
  <si>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</si>
  <si>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</si>
  <si>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</si>
  <si>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</si>
  <si>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</si>
  <si>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</si>
  <si>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</si>
  <si>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</si>
  <si>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</si>
  <si>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</si>
  <si>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</si>
  <si>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</si>
  <si>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</si>
  <si>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</si>
  <si>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</si>
  <si>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</si>
  <si>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</si>
  <si>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</si>
  <si>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</si>
  <si>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</si>
  <si>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</si>
  <si>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</si>
  <si>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</si>
  <si>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</si>
  <si>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</si>
  <si>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</si>
  <si>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</si>
  <si>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</si>
  <si>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</si>
  <si>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</si>
  <si>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</si>
  <si>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</si>
  <si>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</si>
  <si>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</si>
  <si>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</si>
  <si>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</si>
  <si>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</si>
  <si>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</si>
  <si>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</si>
  <si>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</si>
  <si>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</si>
  <si>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</si>
  <si>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</si>
  <si>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</si>
  <si>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</si>
  <si>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</si>
  <si>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</si>
  <si>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</si>
  <si>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</si>
  <si>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</si>
  <si>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</si>
  <si>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</si>
  <si>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</si>
  <si>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</si>
  <si>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</si>
  <si>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</si>
  <si>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</si>
  <si>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</si>
  <si>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</si>
  <si>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</si>
  <si>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</si>
  <si>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</si>
  <si>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</si>
  <si>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</si>
  <si>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</si>
  <si>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</si>
  <si>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</si>
  <si>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</si>
  <si>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</si>
  <si>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</si>
  <si>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</si>
  <si>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</si>
  <si>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</si>
  <si>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</si>
  <si>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</si>
  <si>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</si>
  <si>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</si>
  <si>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</si>
  <si>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</si>
  <si>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</si>
  <si>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</si>
  <si>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</si>
  <si>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</si>
  <si>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</si>
  <si>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</si>
  <si>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</si>
  <si>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</si>
  <si>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</si>
  <si>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</si>
  <si>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</si>
  <si>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</si>
  <si>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</si>
  <si>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</si>
  <si>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</si>
  <si>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</si>
  <si>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</si>
  <si>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</si>
  <si>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</si>
  <si>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</si>
  <si>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</si>
  <si>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</si>
  <si>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</si>
  <si>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</si>
  <si>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</si>
  <si>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</si>
  <si>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</si>
  <si>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</si>
  <si>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</si>
  <si>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</si>
  <si>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</si>
  <si>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</si>
  <si>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</si>
  <si>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</si>
  <si>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</si>
  <si>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</si>
  <si>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</si>
  <si>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</si>
  <si>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</si>
  <si>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</si>
  <si>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</si>
  <si>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</si>
  <si>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</si>
  <si>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</si>
  <si>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</si>
  <si>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</si>
  <si>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</si>
  <si>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</si>
  <si>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</si>
  <si>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</si>
  <si>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</si>
  <si>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</si>
  <si>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</si>
  <si>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</si>
  <si>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</si>
  <si>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</si>
  <si>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</si>
  <si>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</si>
  <si>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</si>
  <si>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</si>
  <si>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</si>
  <si>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</si>
  <si>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</si>
  <si>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</si>
  <si>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</si>
  <si>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</si>
  <si>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</si>
  <si>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</si>
  <si>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</si>
  <si>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</si>
  <si>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</si>
  <si>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</si>
  <si>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</si>
  <si>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</si>
  <si>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</si>
  <si>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</si>
  <si>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</si>
  <si>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</si>
  <si>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</si>
  <si>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</si>
  <si>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</si>
  <si>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</si>
  <si>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</si>
  <si>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</si>
  <si>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</si>
  <si>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</si>
  <si>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</si>
  <si>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</si>
  <si>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</si>
  <si>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</si>
  <si>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</si>
  <si>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</si>
  <si>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</si>
  <si>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</si>
  <si>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</si>
  <si>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</si>
  <si>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</si>
  <si>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</si>
  <si>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</si>
  <si>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</si>
  <si>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</si>
  <si>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</si>
  <si>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</si>
  <si>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</si>
  <si>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</si>
  <si>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</si>
  <si>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</si>
  <si>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</si>
  <si>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</si>
  <si>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</si>
  <si>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</si>
  <si>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</si>
  <si>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</si>
  <si>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</si>
  <si>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</si>
  <si>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</si>
  <si>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</si>
  <si>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</si>
  <si>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</si>
  <si>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</si>
  <si>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</si>
  <si>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</si>
  <si>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</si>
  <si>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</si>
  <si>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</si>
  <si>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</si>
  <si>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</si>
  <si>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</si>
  <si>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</si>
  <si>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</si>
  <si>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</si>
  <si>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</si>
  <si>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</si>
  <si>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</si>
  <si>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</si>
  <si>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</si>
  <si>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</si>
  <si>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</si>
  <si>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</si>
  <si>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</si>
  <si>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</si>
  <si>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</si>
  <si>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</si>
  <si>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</si>
  <si>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</si>
  <si>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</si>
  <si>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</si>
  <si>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</si>
  <si>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</si>
  <si>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</si>
  <si>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</si>
  <si>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</si>
  <si>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</si>
  <si>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</si>
  <si>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</si>
  <si>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</si>
  <si>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</si>
  <si>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</si>
  <si>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</si>
  <si>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</si>
  <si>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</si>
  <si>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</si>
  <si>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</si>
  <si>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</si>
  <si>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</si>
  <si>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</si>
  <si>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</si>
  <si>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</si>
  <si>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</si>
  <si>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</si>
  <si>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</si>
  <si>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</si>
  <si>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</si>
  <si>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</si>
  <si>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</si>
  <si>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</si>
  <si>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</si>
  <si>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</si>
  <si>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</si>
  <si>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</si>
  <si>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</si>
  <si>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</si>
  <si>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</si>
  <si>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</si>
  <si>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</si>
  <si>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</si>
  <si>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</si>
  <si>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</si>
  <si>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</si>
  <si>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</si>
  <si>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</si>
  <si>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</si>
  <si>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</si>
  <si>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</si>
  <si>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</si>
  <si>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</si>
  <si>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</si>
  <si>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</si>
  <si>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</si>
  <si>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</si>
  <si>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</si>
  <si>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</si>
  <si>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</si>
  <si>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</si>
  <si>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</si>
  <si>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</si>
  <si>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</si>
  <si>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</si>
  <si>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</si>
  <si>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</si>
  <si>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</si>
  <si>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</si>
  <si>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</si>
  <si>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</si>
  <si>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</si>
  <si>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</si>
  <si>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</si>
  <si>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</si>
  <si>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</si>
  <si>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</si>
  <si>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</si>
  <si>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</si>
  <si>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</si>
  <si>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</si>
  <si>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</si>
  <si>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</si>
  <si>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</si>
  <si>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</si>
  <si>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</si>
  <si>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</si>
  <si>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</si>
  <si>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</si>
  <si>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</si>
  <si>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</si>
  <si>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</si>
  <si>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</si>
  <si>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</si>
  <si>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</si>
  <si>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</si>
  <si>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</si>
  <si>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</si>
  <si>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</si>
  <si>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</si>
  <si>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</si>
  <si>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</si>
  <si>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</si>
  <si>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</si>
  <si>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</si>
  <si>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</si>
  <si>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</si>
  <si>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</si>
  <si>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</si>
  <si>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</si>
  <si>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</si>
  <si>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</si>
  <si>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</si>
  <si>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</si>
  <si>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</si>
  <si>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</si>
  <si>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</si>
  <si>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</si>
  <si>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</si>
  <si>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</si>
  <si>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</si>
  <si>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</si>
  <si>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</si>
  <si>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</si>
  <si>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</si>
  <si>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</si>
  <si>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</si>
  <si>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</si>
  <si>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</si>
  <si>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</si>
  <si>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</si>
  <si>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</si>
  <si>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</si>
  <si>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</si>
  <si>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</si>
  <si>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</si>
  <si>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</si>
  <si>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</si>
  <si>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</si>
  <si>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</si>
  <si>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</si>
  <si>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</si>
  <si>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</si>
  <si>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</si>
  <si>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</si>
  <si>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</si>
  <si>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</si>
  <si>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</si>
  <si>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</si>
  <si>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</si>
  <si>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</si>
  <si>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</si>
  <si>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</si>
  <si>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</si>
  <si>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</si>
  <si>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</si>
  <si>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</si>
  <si>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</si>
  <si>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</si>
  <si>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</si>
  <si>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</si>
  <si>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</si>
  <si>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</si>
  <si>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</si>
  <si>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</si>
  <si>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</si>
  <si>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</si>
  <si>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</si>
  <si>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</si>
  <si>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</si>
  <si>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</si>
  <si>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</si>
  <si>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</si>
  <si>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</si>
  <si>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</si>
  <si>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</si>
  <si>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</si>
  <si>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</si>
  <si>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</si>
  <si>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</si>
  <si>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</si>
  <si>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</si>
  <si>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</si>
  <si>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</si>
  <si>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</si>
  <si>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</si>
  <si>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</si>
  <si>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</si>
  <si>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</si>
  <si>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</si>
  <si>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</si>
  <si>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</si>
  <si>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</si>
  <si>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</si>
  <si>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</si>
  <si>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</si>
  <si>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</si>
  <si>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</si>
  <si>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</si>
  <si>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</si>
  <si>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</si>
  <si>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</si>
  <si>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</si>
  <si>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</si>
  <si>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</si>
  <si>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</si>
  <si>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</si>
  <si>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</si>
  <si>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</si>
  <si>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</si>
  <si>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</si>
  <si>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</si>
  <si>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</si>
  <si>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</si>
  <si>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</si>
  <si>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</si>
  <si>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</si>
  <si>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</si>
  <si>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</si>
  <si>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</si>
  <si>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</si>
  <si>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</si>
  <si>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</si>
  <si>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</si>
  <si>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</si>
  <si>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</si>
  <si>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</si>
  <si>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</si>
  <si>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</si>
  <si>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</si>
  <si>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</si>
  <si>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</si>
  <si>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</si>
  <si>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</si>
  <si>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</si>
  <si>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</si>
  <si>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</si>
  <si>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</si>
  <si>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</si>
  <si>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</si>
  <si>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</si>
  <si>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</si>
  <si>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</si>
  <si>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</si>
  <si>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</si>
  <si>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</si>
  <si>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</si>
  <si>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</si>
  <si>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</si>
  <si>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</si>
  <si>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</si>
  <si>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</si>
  <si>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</si>
  <si>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</si>
  <si>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</si>
  <si>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</si>
  <si>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</si>
  <si>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</si>
  <si>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</si>
  <si>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</si>
  <si>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</si>
  <si>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</si>
  <si>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</si>
  <si>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</si>
  <si>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</si>
  <si>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</si>
  <si>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</si>
  <si>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</si>
  <si>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</si>
  <si>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</si>
  <si>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</si>
  <si>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</si>
  <si>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</si>
  <si>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</si>
  <si>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</si>
  <si>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</si>
  <si>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</si>
  <si>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</si>
  <si>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</si>
  <si>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</si>
  <si>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</si>
  <si>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</si>
  <si>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</si>
  <si>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</si>
  <si>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</si>
  <si>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</si>
  <si>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</si>
  <si>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</si>
  <si>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</si>
  <si>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</si>
  <si>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</si>
  <si>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</si>
  <si>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</si>
  <si>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</si>
  <si>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</si>
  <si>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</si>
  <si>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</si>
  <si>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</si>
  <si>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</si>
  <si>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</si>
  <si>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</si>
  <si>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</si>
  <si>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</si>
  <si>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</si>
  <si>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</si>
  <si>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</si>
  <si>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</si>
  <si>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</si>
  <si>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</si>
  <si>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</si>
  <si>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</si>
  <si>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</si>
  <si>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</si>
  <si>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</si>
  <si>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</si>
  <si>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</si>
  <si>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</si>
  <si>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</si>
  <si>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</si>
  <si>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</si>
  <si>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</si>
  <si>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</si>
  <si>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</si>
  <si>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</si>
  <si>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</si>
  <si>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</si>
  <si>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</si>
  <si>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</si>
  <si>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</si>
  <si>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</si>
  <si>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</si>
  <si>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</si>
  <si>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</si>
  <si>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</si>
  <si>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</si>
  <si>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</si>
  <si>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</si>
  <si>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</si>
  <si>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</si>
  <si>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</si>
  <si>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</si>
  <si>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</si>
  <si>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</si>
  <si>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</si>
  <si>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</si>
  <si>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</si>
  <si>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</si>
  <si>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</si>
  <si>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</si>
  <si>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</si>
  <si>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</si>
  <si>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</si>
  <si>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</si>
  <si>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</si>
  <si>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</si>
  <si>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</si>
  <si>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</si>
  <si>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</si>
  <si>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</si>
  <si>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</si>
  <si>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</si>
  <si>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</si>
  <si>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</si>
  <si>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</si>
  <si>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</si>
  <si>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</si>
  <si>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</si>
  <si>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</si>
  <si>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</si>
  <si>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</si>
  <si>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</si>
  <si>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</si>
  <si>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</si>
  <si>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</si>
  <si>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</si>
  <si>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</si>
  <si>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</si>
  <si>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</si>
  <si>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</si>
  <si>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</si>
  <si>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</si>
  <si>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</si>
  <si>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</si>
  <si>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</si>
  <si>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</si>
  <si>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</si>
  <si>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</si>
  <si>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</si>
  <si>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</si>
  <si>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</si>
  <si>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</si>
  <si>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</si>
  <si>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</si>
  <si>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</si>
  <si>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</si>
  <si>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</si>
  <si>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</si>
  <si>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</si>
  <si>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</si>
  <si>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</si>
  <si>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</si>
  <si>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</si>
  <si>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</si>
  <si>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</si>
  <si>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</si>
  <si>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</si>
  <si>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</si>
  <si>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</si>
  <si>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</si>
  <si>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</si>
  <si>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</si>
  <si>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</si>
  <si>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</si>
  <si>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</si>
  <si>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</si>
  <si>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</si>
  <si>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</si>
  <si>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</si>
  <si>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</si>
  <si>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</si>
  <si>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</si>
  <si>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</si>
  <si>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</si>
  <si>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</si>
  <si>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</si>
  <si>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</si>
  <si>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</si>
  <si>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</si>
  <si>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</si>
  <si>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</si>
  <si>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</si>
  <si>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</si>
  <si>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</si>
  <si>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</si>
  <si>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</si>
  <si>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</si>
  <si>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</si>
  <si>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</si>
  <si>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</si>
  <si>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</si>
  <si>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</si>
  <si>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</si>
  <si>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</si>
  <si>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</si>
  <si>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</si>
  <si>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</si>
  <si>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</si>
  <si>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</si>
  <si>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</si>
  <si>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</si>
  <si>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</si>
  <si>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</si>
  <si>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</si>
  <si>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</si>
  <si>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</si>
  <si>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</si>
  <si>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</si>
  <si>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</si>
  <si>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</si>
  <si>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</si>
  <si>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</si>
  <si>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</si>
  <si>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</si>
  <si>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</si>
  <si>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</si>
  <si>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</si>
  <si>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</si>
  <si>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</si>
  <si>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</si>
  <si>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</si>
  <si>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</si>
  <si>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</si>
  <si>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</si>
  <si>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</si>
  <si>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</si>
  <si>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</si>
  <si>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</si>
  <si>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</si>
  <si>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</si>
  <si>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</si>
  <si>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</si>
  <si>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</si>
  <si>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</si>
  <si>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</si>
  <si>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</si>
  <si>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</si>
  <si>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</si>
  <si>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</si>
  <si>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</si>
  <si>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</si>
  <si>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</si>
  <si>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</si>
  <si>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</si>
  <si>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</si>
  <si>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</si>
  <si>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</si>
  <si>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</si>
  <si>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</si>
  <si>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</si>
  <si>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</si>
  <si>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</si>
  <si>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</si>
  <si>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</si>
  <si>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</si>
  <si>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</si>
  <si>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</si>
  <si>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</si>
  <si>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</si>
  <si>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</si>
  <si>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</si>
  <si>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</si>
  <si>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</si>
  <si>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</si>
  <si>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</si>
  <si>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</si>
  <si>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</si>
  <si>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</si>
  <si>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</si>
  <si>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</si>
  <si>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</si>
  <si>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</si>
  <si>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</si>
  <si>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</si>
  <si>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</si>
  <si>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</si>
  <si>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</si>
  <si>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</si>
  <si>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</si>
  <si>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</si>
  <si>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</si>
  <si>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</si>
  <si>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</si>
  <si>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</si>
  <si>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</si>
  <si>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</si>
  <si>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</si>
  <si>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</si>
  <si>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</si>
  <si>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</si>
  <si>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</si>
  <si>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</si>
  <si>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</si>
  <si>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</si>
  <si>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</si>
  <si>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</si>
  <si>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</si>
  <si>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</si>
  <si>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</si>
  <si>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</si>
  <si>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</si>
  <si>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</si>
  <si>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</si>
  <si>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</si>
  <si>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</si>
  <si>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</si>
  <si>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</si>
  <si>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</si>
  <si>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</si>
  <si>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</si>
  <si>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</si>
  <si>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</si>
  <si>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</si>
  <si>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</si>
  <si>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</si>
  <si>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</si>
  <si>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</si>
  <si>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</si>
  <si>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</si>
  <si>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</si>
  <si>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</si>
  <si>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</si>
  <si>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</si>
  <si>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</si>
  <si>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</si>
  <si>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</si>
  <si>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</si>
  <si>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</si>
  <si>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</si>
  <si>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</si>
  <si>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</si>
  <si>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</si>
  <si>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</si>
  <si>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</si>
  <si>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</si>
  <si>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</si>
  <si>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</si>
  <si>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</si>
  <si>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</si>
  <si>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</si>
  <si>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</si>
  <si>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</si>
  <si>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</si>
  <si>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</si>
  <si>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</si>
  <si>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</si>
  <si>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</si>
  <si>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</si>
  <si>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</si>
  <si>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</si>
  <si>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</si>
  <si>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</si>
  <si>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</si>
  <si>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</si>
  <si>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</si>
  <si>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</si>
  <si>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</si>
  <si>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</si>
  <si>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</si>
  <si>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</si>
  <si>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</si>
  <si>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</si>
  <si>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</si>
  <si>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</si>
  <si>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</si>
  <si>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</si>
  <si>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</si>
  <si>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</si>
  <si>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</si>
  <si>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</si>
  <si>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</si>
  <si>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</si>
  <si>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</si>
  <si>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</si>
  <si>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</si>
  <si>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</si>
  <si>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</si>
  <si>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</si>
  <si>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</si>
  <si>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</si>
  <si>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</si>
  <si>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</si>
  <si>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</si>
  <si>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</si>
  <si>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</si>
  <si>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</si>
  <si>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</si>
  <si>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</si>
  <si>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</si>
  <si>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</si>
  <si>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</si>
  <si>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</si>
  <si>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</si>
  <si>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</si>
  <si>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</si>
  <si>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</si>
  <si>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</si>
  <si>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</si>
  <si>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</si>
  <si>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</si>
  <si>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</si>
  <si>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</si>
  <si>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</si>
  <si>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</si>
  <si>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</si>
  <si>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</si>
  <si>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</si>
  <si>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</si>
  <si>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</si>
  <si>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</si>
  <si>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</si>
  <si>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</si>
  <si>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</si>
  <si>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</si>
  <si>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</si>
  <si>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</si>
  <si>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</si>
  <si>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</si>
  <si>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</si>
  <si>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</si>
  <si>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</si>
  <si>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</si>
  <si>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</si>
  <si>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</si>
  <si>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</si>
  <si>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</si>
  <si>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</si>
  <si>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</si>
  <si>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</si>
  <si>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</si>
  <si>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</si>
  <si>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</si>
  <si>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</si>
  <si>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</si>
  <si>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</si>
  <si>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</si>
  <si>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</si>
  <si>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</si>
  <si>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</si>
  <si>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</si>
  <si>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</si>
  <si>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</si>
  <si>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</si>
  <si>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</si>
  <si>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</si>
  <si>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</si>
  <si>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</si>
  <si>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</si>
  <si>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</si>
  <si>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</si>
  <si>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</si>
  <si>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</si>
  <si>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</si>
  <si>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</si>
  <si>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</si>
  <si>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</si>
  <si>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</si>
  <si>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</si>
  <si>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</si>
  <si>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</si>
  <si>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</si>
  <si>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</si>
  <si>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</si>
  <si>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</si>
  <si>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</si>
  <si>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</si>
  <si>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</si>
  <si>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</si>
  <si>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</si>
  <si>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</si>
  <si>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</si>
  <si>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</si>
  <si>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</si>
  <si>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</si>
  <si>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</si>
  <si>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</si>
  <si>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</si>
  <si>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</si>
  <si>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</si>
  <si>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</si>
  <si>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</si>
  <si>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</si>
  <si>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</si>
  <si>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</si>
  <si>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</si>
  <si>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</si>
  <si>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</si>
  <si>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</si>
  <si>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</si>
  <si>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</si>
  <si>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</si>
  <si>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</si>
  <si>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</si>
  <si>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</si>
  <si>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</si>
  <si>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</si>
  <si>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</si>
  <si>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</si>
  <si>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</si>
  <si>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</si>
  <si>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</si>
  <si>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</si>
  <si>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</si>
  <si>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</si>
  <si>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</si>
  <si>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</si>
  <si>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</si>
  <si>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</si>
  <si>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</si>
  <si>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</si>
  <si>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</si>
  <si>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</si>
  <si>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</si>
  <si>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</si>
  <si>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</si>
  <si>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</si>
  <si>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</si>
  <si>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</si>
  <si>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</si>
  <si>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</si>
  <si>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</si>
  <si>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</si>
  <si>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</si>
  <si>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</si>
  <si>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</si>
  <si>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</si>
  <si>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</si>
  <si>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</si>
  <si>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</si>
  <si>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</si>
  <si>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</si>
  <si>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</si>
  <si>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</si>
  <si>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</si>
  <si>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</si>
  <si>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</si>
  <si>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</si>
  <si>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</si>
  <si>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</si>
  <si>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</si>
  <si>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</si>
  <si>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</si>
  <si>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</si>
  <si>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</si>
  <si>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</si>
  <si>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</si>
  <si>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</si>
  <si>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</si>
  <si>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</si>
  <si>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</si>
  <si>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</si>
  <si>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</si>
  <si>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</si>
  <si>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</si>
  <si>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</si>
  <si>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</si>
  <si>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</si>
  <si>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</si>
  <si>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</si>
  <si>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</si>
  <si>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</si>
  <si>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</si>
  <si>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</si>
  <si>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</si>
  <si>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</si>
  <si>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</si>
  <si>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</si>
  <si>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</si>
  <si>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</si>
  <si>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</si>
  <si>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</si>
  <si>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</si>
  <si>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</si>
  <si>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</si>
  <si>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</si>
  <si>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</si>
  <si>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</si>
  <si>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</si>
  <si>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</si>
  <si>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</si>
  <si>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</si>
  <si>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</si>
  <si>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</si>
  <si>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</si>
  <si>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</si>
  <si>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</si>
  <si>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</si>
  <si>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</si>
  <si>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</si>
  <si>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</si>
  <si>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</si>
  <si>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</si>
  <si>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</si>
  <si>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</si>
  <si>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</si>
  <si>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</si>
  <si>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</si>
  <si>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</si>
  <si>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</si>
  <si>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</si>
  <si>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</si>
  <si>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</si>
  <si>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</si>
  <si>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</si>
  <si>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</si>
  <si>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</si>
  <si>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</si>
  <si>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</si>
  <si>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</si>
  <si>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</si>
  <si>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</si>
  <si>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</si>
  <si>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</si>
  <si>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</si>
  <si>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</si>
  <si>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</si>
  <si>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</si>
  <si>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</si>
  <si>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</si>
  <si>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</si>
  <si>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</si>
  <si>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</si>
  <si>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</si>
  <si>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</si>
  <si>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</si>
  <si>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</si>
  <si>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</si>
  <si>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</si>
  <si>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</si>
  <si>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</si>
  <si>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</si>
  <si>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</si>
  <si>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</si>
  <si>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</si>
  <si>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</si>
  <si>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</si>
  <si>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</si>
  <si>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</si>
  <si>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</si>
  <si>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</si>
  <si>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</si>
  <si>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</si>
  <si>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</si>
  <si>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</si>
  <si>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</si>
  <si>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</si>
  <si>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</si>
  <si>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</si>
  <si>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</si>
  <si>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</si>
  <si>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</si>
  <si>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</si>
  <si>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</si>
  <si>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</si>
  <si>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</si>
  <si>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</si>
  <si>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</si>
  <si>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</si>
  <si>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</si>
  <si>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</si>
  <si>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</si>
  <si>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</si>
  <si>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</si>
  <si>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</si>
  <si>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</si>
  <si>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</si>
  <si>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</si>
  <si>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</si>
  <si>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</si>
  <si>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</si>
  <si>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</si>
  <si>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</si>
  <si>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</si>
  <si>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</si>
  <si>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</si>
  <si>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</si>
  <si>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</si>
  <si>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</si>
  <si>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</si>
  <si>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</si>
  <si>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</si>
  <si>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</si>
  <si>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</si>
  <si>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</si>
  <si>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</si>
  <si>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</si>
  <si>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</si>
  <si>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</si>
  <si>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</si>
  <si>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</si>
  <si>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</si>
  <si>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</si>
  <si>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</si>
  <si>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</si>
  <si>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</si>
  <si>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</si>
  <si>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</si>
  <si>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</si>
  <si>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</si>
  <si>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</si>
  <si>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</si>
  <si>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</si>
  <si>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</si>
  <si>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</si>
  <si>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</si>
  <si>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</si>
  <si>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</si>
  <si>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</si>
  <si>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</si>
  <si>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</si>
  <si>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</si>
  <si>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</si>
  <si>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</si>
  <si>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</si>
  <si>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</si>
  <si>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</si>
  <si>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</si>
  <si>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</si>
  <si>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</si>
  <si>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</si>
  <si>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</si>
  <si>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</si>
  <si>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</si>
  <si>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</si>
  <si>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</si>
  <si>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</si>
  <si>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</si>
  <si>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</si>
  <si>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</si>
  <si>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</si>
  <si>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</si>
  <si>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</si>
  <si>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</si>
  <si>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</si>
  <si>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</si>
  <si>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</si>
  <si>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</si>
  <si>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</si>
  <si>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</si>
  <si>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</si>
  <si>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</si>
  <si>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</si>
  <si>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</si>
  <si>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</si>
  <si>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</si>
  <si>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</si>
  <si>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</si>
  <si>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</si>
  <si>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</si>
  <si>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</si>
  <si>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</si>
  <si>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</si>
  <si>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</si>
  <si>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</si>
  <si>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</si>
  <si>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</si>
  <si>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</si>
  <si>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</si>
  <si>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</si>
  <si>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</si>
  <si>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</si>
  <si>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</si>
  <si>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</si>
  <si>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</si>
  <si>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</si>
  <si>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</si>
  <si>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</si>
  <si>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</si>
  <si>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</si>
  <si>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</si>
  <si>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</si>
  <si>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</si>
  <si>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</si>
  <si>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</si>
  <si>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</si>
  <si>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</si>
  <si>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</si>
  <si>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</si>
  <si>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</si>
  <si>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</si>
  <si>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</si>
  <si>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</si>
  <si>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</si>
  <si>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</si>
  <si>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</si>
  <si>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</si>
  <si>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</si>
  <si>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</si>
  <si>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</si>
  <si>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</si>
  <si>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</si>
  <si>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</si>
  <si>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</si>
  <si>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</si>
  <si>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</si>
  <si>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</si>
  <si>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</si>
  <si>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</si>
  <si>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</si>
  <si>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</si>
  <si>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</si>
  <si>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</si>
  <si>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</si>
  <si>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</si>
  <si>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</si>
  <si>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</si>
  <si>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</si>
  <si>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</si>
  <si>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</si>
  <si>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</si>
  <si>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</si>
  <si>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</si>
  <si>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</si>
  <si>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</si>
  <si>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</si>
  <si>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</si>
  <si>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</si>
  <si>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</si>
  <si>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</si>
  <si>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</si>
  <si>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</si>
  <si>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</si>
  <si>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</si>
  <si>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</si>
  <si>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</si>
  <si>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</si>
  <si>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</si>
  <si>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</si>
  <si>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</si>
  <si>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</si>
  <si>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</si>
  <si>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</si>
  <si>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</si>
  <si>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</si>
  <si>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</si>
  <si>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</si>
  <si>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</si>
  <si>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</si>
  <si>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</si>
  <si>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</si>
  <si>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</si>
  <si>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</si>
  <si>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</si>
  <si>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</si>
  <si>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</si>
  <si>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</si>
  <si>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</si>
  <si>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</si>
  <si>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</si>
  <si>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</si>
  <si>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</si>
  <si>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</si>
  <si>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</si>
  <si>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</si>
  <si>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</si>
  <si>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</si>
  <si>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</si>
  <si>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</si>
  <si>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</si>
  <si>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</si>
  <si>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</si>
  <si>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</si>
  <si>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</si>
  <si>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</si>
  <si>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</si>
  <si>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</si>
  <si>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</si>
  <si>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</si>
  <si>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</si>
  <si>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</si>
  <si>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</si>
  <si>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</si>
  <si>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</si>
  <si>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</si>
  <si>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</si>
  <si>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</si>
  <si>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</si>
  <si>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</si>
  <si>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</si>
  <si>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</si>
  <si>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</si>
  <si>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</si>
  <si>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</si>
  <si>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</si>
  <si>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</si>
  <si>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</si>
  <si>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</si>
  <si>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</si>
  <si>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</si>
  <si>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</si>
  <si>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</si>
  <si>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</si>
  <si>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</si>
  <si>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</si>
  <si>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</si>
  <si>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</si>
  <si>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</si>
  <si>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</si>
  <si>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</si>
  <si>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</si>
  <si>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</si>
  <si>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</si>
  <si>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</si>
  <si>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</si>
  <si>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</si>
  <si>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</si>
  <si>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</si>
  <si>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</si>
  <si>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</si>
  <si>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</si>
  <si>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</si>
  <si>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</si>
  <si>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</si>
  <si>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</si>
  <si>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</si>
  <si>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</si>
  <si>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</si>
  <si>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</si>
  <si>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</si>
  <si>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</si>
  <si>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</si>
  <si>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</si>
  <si>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</si>
  <si>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</si>
  <si>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</si>
  <si>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</si>
  <si>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</si>
  <si>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</si>
  <si>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</si>
  <si>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</si>
  <si>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</si>
  <si>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</si>
  <si>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</si>
  <si>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</si>
  <si>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</si>
  <si>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</si>
  <si>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</si>
  <si>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</si>
  <si>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</si>
  <si>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</si>
  <si>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</si>
  <si>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</si>
  <si>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</si>
  <si>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</si>
  <si>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</si>
  <si>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</si>
  <si>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</si>
  <si>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</si>
  <si>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</si>
  <si>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</si>
  <si>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</si>
  <si>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</si>
  <si>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</si>
  <si>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</si>
  <si>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</si>
  <si>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</si>
  <si>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</si>
  <si>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</si>
  <si>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</si>
  <si>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</si>
  <si>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</si>
  <si>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</si>
  <si>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</si>
  <si>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</si>
  <si>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</si>
  <si>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</si>
  <si>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</si>
  <si>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</si>
  <si>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</si>
  <si>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</si>
  <si>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</si>
  <si>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</si>
  <si>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</si>
  <si>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</si>
  <si>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</si>
  <si>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</si>
  <si>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</si>
  <si>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</si>
  <si>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</si>
  <si>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</si>
  <si>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</si>
  <si>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</si>
  <si>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</si>
  <si>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</si>
  <si>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</si>
  <si>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</si>
  <si>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</si>
  <si>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</si>
  <si>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</si>
  <si>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</si>
  <si>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</si>
  <si>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</si>
  <si>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</si>
  <si>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</si>
  <si>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</si>
  <si>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</si>
  <si>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</si>
  <si>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</si>
  <si>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</si>
  <si>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</si>
  <si>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</si>
  <si>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</si>
  <si>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</si>
  <si>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</si>
  <si>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</si>
  <si>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</si>
  <si>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</si>
  <si>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</si>
  <si>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</si>
  <si>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</si>
  <si>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</si>
  <si>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</si>
  <si>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</si>
  <si>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</si>
  <si>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</si>
  <si>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</si>
  <si>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</si>
  <si>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</si>
  <si>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</si>
  <si>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</si>
  <si>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</si>
  <si>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</si>
  <si>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</si>
  <si>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</si>
  <si>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</si>
  <si>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</si>
  <si>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</si>
  <si>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</si>
  <si>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</si>
  <si>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</si>
  <si>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</si>
  <si>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</si>
  <si>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</si>
  <si>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</si>
  <si>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</si>
  <si>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</si>
  <si>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</si>
  <si>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</si>
  <si>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</si>
  <si>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</si>
  <si>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</si>
  <si>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</si>
  <si>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</si>
  <si>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</si>
  <si>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</si>
  <si>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</si>
  <si>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</si>
  <si>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</si>
  <si>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</si>
  <si>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</si>
  <si>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</si>
  <si>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</si>
  <si>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</si>
  <si>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</si>
  <si>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</si>
  <si>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</si>
  <si>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</si>
  <si>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</si>
  <si>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</si>
  <si>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</si>
  <si>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</si>
  <si>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</si>
  <si>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</si>
  <si>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</si>
  <si>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</si>
  <si>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</si>
  <si>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</si>
  <si>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</si>
  <si>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</si>
  <si>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</si>
  <si>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</si>
  <si>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</si>
  <si>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</si>
  <si>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</si>
  <si>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</si>
  <si>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</si>
  <si>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</si>
  <si>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</si>
  <si>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</si>
  <si>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</si>
  <si>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</si>
  <si>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</si>
  <si>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</si>
  <si>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</si>
  <si>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</si>
  <si>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</si>
  <si>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</si>
  <si>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</si>
  <si>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</si>
  <si>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</si>
  <si>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</si>
  <si>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</si>
  <si>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</si>
  <si>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</si>
  <si>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</si>
  <si>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</si>
  <si>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</si>
  <si>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</si>
  <si>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</si>
  <si>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</si>
  <si>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</si>
  <si>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</si>
  <si>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</si>
  <si>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</si>
  <si>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</si>
  <si>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</si>
  <si>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</si>
  <si>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</si>
  <si>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</si>
  <si>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</si>
  <si>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</si>
  <si>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</si>
  <si>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</si>
  <si>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</si>
  <si>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</si>
  <si>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</si>
  <si>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</si>
  <si>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</si>
  <si>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</si>
  <si>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</si>
  <si>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</si>
  <si>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</si>
  <si>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</si>
  <si>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</si>
  <si>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</si>
  <si>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</si>
  <si>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</si>
  <si>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</si>
  <si>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</si>
  <si>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</si>
  <si>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</si>
  <si>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</si>
  <si>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</si>
  <si>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</si>
  <si>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</si>
  <si>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</si>
  <si>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</si>
  <si>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</si>
  <si>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</si>
  <si>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</si>
  <si>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</si>
  <si>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</si>
  <si>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</si>
  <si>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</si>
  <si>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</si>
  <si>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</si>
  <si>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</si>
  <si>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</si>
  <si>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</si>
  <si>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</si>
  <si>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</si>
  <si>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</si>
  <si>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</si>
  <si>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</si>
  <si>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</si>
  <si>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</si>
  <si>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</si>
  <si>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</si>
  <si>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</si>
  <si>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</si>
  <si>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</si>
  <si>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</si>
  <si>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</si>
  <si>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</si>
  <si>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</si>
  <si>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</si>
  <si>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</si>
  <si>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</si>
  <si>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</si>
  <si>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</si>
  <si>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</si>
  <si>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</si>
  <si>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</si>
  <si>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</si>
  <si>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</si>
  <si>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</si>
  <si>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</si>
  <si>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</si>
  <si>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</si>
  <si>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</si>
  <si>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</si>
  <si>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</si>
  <si>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</si>
  <si>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</si>
  <si>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</si>
  <si>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</si>
  <si>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</si>
  <si>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</si>
  <si>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</si>
  <si>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</si>
  <si>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</si>
  <si>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</si>
  <si>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</si>
  <si>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</si>
  <si>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</si>
  <si>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</si>
  <si>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</si>
  <si>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</si>
  <si>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</si>
  <si>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</si>
  <si>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</si>
  <si>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</si>
  <si>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</si>
  <si>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</si>
  <si>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</si>
  <si>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</si>
  <si>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</si>
  <si>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</si>
  <si>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</si>
  <si>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</si>
  <si>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</si>
  <si>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</si>
  <si>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</si>
  <si>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</si>
  <si>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</si>
  <si>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</si>
  <si>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</si>
  <si>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</si>
  <si>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</si>
  <si>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</si>
  <si>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</si>
  <si>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</si>
  <si>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</si>
  <si>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</si>
  <si>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</si>
  <si>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</si>
  <si>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</si>
  <si>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</si>
  <si>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</si>
  <si>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</si>
  <si>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</si>
  <si>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</si>
  <si>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</si>
  <si>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</si>
  <si>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</si>
  <si>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</si>
  <si>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</si>
  <si>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</si>
  <si>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</si>
  <si>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</si>
  <si>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</si>
  <si>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</si>
  <si>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</si>
  <si>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</si>
  <si>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</si>
  <si>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</si>
  <si>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</si>
  <si>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</si>
  <si>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</si>
  <si>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</si>
  <si>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</si>
  <si>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</si>
  <si>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</si>
  <si>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</si>
  <si>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</si>
  <si>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</si>
  <si>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</si>
  <si>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</si>
  <si>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</si>
  <si>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</si>
  <si>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</si>
  <si>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</si>
  <si>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</si>
  <si>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</si>
  <si>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</si>
  <si>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</si>
  <si>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</si>
  <si>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</si>
  <si>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</si>
  <si>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</si>
  <si>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</si>
  <si>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</si>
  <si>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</si>
  <si>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</si>
  <si>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</si>
  <si>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</si>
  <si>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</si>
  <si>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</si>
  <si>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</si>
  <si>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</si>
  <si>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</si>
  <si>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</si>
  <si>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</si>
  <si>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</si>
  <si>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</si>
  <si>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</si>
  <si>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</si>
  <si>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</si>
  <si>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</si>
  <si>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</si>
  <si>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</si>
  <si>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</si>
  <si>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</si>
  <si>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</si>
  <si>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</si>
  <si>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</si>
  <si>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</si>
  <si>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</si>
  <si>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</si>
  <si>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</si>
  <si>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</si>
  <si>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</si>
  <si>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</si>
  <si>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</si>
  <si>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</si>
  <si>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</si>
  <si>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</si>
  <si>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</si>
  <si>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</si>
  <si>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</si>
  <si>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</si>
  <si>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</si>
  <si>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</si>
  <si>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</si>
  <si>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</si>
  <si>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</si>
  <si>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</si>
  <si>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</si>
  <si>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</si>
  <si>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</si>
  <si>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</si>
  <si>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</si>
  <si>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</si>
  <si>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</si>
  <si>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</si>
  <si>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</si>
  <si>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</si>
  <si>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</si>
  <si>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</si>
  <si>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</si>
  <si>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</si>
  <si>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</si>
  <si>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</si>
  <si>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</si>
  <si>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</si>
  <si>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</si>
  <si>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</si>
  <si>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</si>
  <si>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</si>
  <si>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</si>
  <si>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</si>
  <si>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</si>
  <si>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</si>
  <si>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</si>
  <si>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</si>
  <si>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</si>
  <si>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</si>
  <si>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</si>
  <si>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</si>
  <si>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</si>
  <si>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</si>
  <si>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</si>
  <si>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</si>
  <si>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</si>
  <si>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</si>
  <si>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</si>
  <si>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</si>
  <si>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</si>
  <si>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</si>
  <si>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</si>
  <si>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</si>
  <si>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</si>
  <si>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</si>
  <si>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</si>
  <si>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</si>
  <si>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</si>
  <si>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</si>
  <si>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</si>
  <si>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</si>
  <si>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</si>
  <si>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</si>
  <si>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</si>
  <si>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</si>
  <si>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</si>
  <si>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</si>
  <si>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</si>
  <si>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</si>
  <si>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</si>
  <si>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</si>
  <si>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</si>
  <si>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</si>
  <si>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</si>
  <si>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</si>
  <si>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</si>
  <si>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</si>
  <si>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</si>
  <si>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</si>
  <si>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</si>
  <si>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</si>
  <si>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</si>
  <si>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</si>
  <si>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</si>
  <si>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</si>
  <si>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</si>
  <si>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</si>
  <si>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</si>
  <si>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</si>
  <si>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</si>
  <si>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</si>
  <si>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</si>
  <si>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</si>
  <si>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</si>
  <si>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</si>
  <si>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</si>
  <si>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</si>
  <si>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</si>
  <si>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</si>
  <si>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</si>
  <si>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</si>
  <si>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</si>
  <si>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</si>
  <si>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</si>
  <si>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</si>
  <si>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</si>
  <si>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</si>
  <si>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</si>
  <si>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</si>
  <si>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</si>
  <si>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</si>
  <si>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</si>
  <si>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</si>
  <si>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</si>
  <si>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</si>
  <si>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</si>
  <si>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</si>
  <si>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</si>
  <si>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</si>
  <si>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</si>
  <si>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</si>
  <si>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</si>
  <si>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</si>
  <si>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</si>
  <si>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</si>
  <si>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</si>
  <si>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</si>
  <si>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</si>
  <si>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</si>
  <si>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</si>
  <si>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</si>
  <si>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</si>
  <si>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</si>
  <si>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</si>
  <si>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</si>
  <si>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</si>
  <si>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</si>
  <si>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</si>
  <si>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</si>
  <si>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</si>
  <si>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</si>
  <si>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</si>
  <si>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</si>
  <si>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</si>
  <si>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</si>
  <si>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</si>
  <si>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</si>
  <si>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</si>
  <si>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</si>
  <si>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</si>
  <si>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</si>
  <si>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</si>
  <si>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</si>
  <si>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</si>
  <si>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</si>
  <si>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</si>
  <si>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</si>
  <si>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</si>
  <si>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</si>
  <si>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</si>
  <si>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</si>
  <si>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</si>
  <si>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</si>
  <si>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</si>
  <si>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</si>
  <si>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</si>
  <si>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</si>
  <si>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</si>
  <si>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</si>
  <si>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</si>
  <si>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</si>
  <si>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</si>
  <si>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</si>
  <si>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</si>
  <si>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</si>
  <si>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</si>
  <si>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</si>
  <si>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</si>
  <si>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</si>
  <si>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</si>
  <si>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</si>
  <si>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</si>
  <si>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</si>
  <si>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</si>
  <si>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</si>
  <si>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</si>
  <si>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</si>
  <si>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</si>
  <si>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</si>
  <si>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</si>
  <si>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</si>
  <si>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</si>
  <si>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</si>
  <si>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</si>
  <si>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</si>
  <si>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</si>
  <si>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</si>
  <si>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</si>
  <si>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</si>
  <si>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</si>
  <si>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</si>
  <si>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</si>
  <si>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</si>
  <si>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</si>
  <si>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</si>
  <si>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</si>
  <si>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</si>
  <si>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</si>
  <si>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</si>
  <si>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</si>
  <si>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</si>
  <si>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</si>
  <si>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</si>
  <si>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</si>
  <si>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</si>
  <si>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</si>
  <si>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</si>
  <si>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</si>
  <si>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</si>
  <si>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</si>
  <si>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</si>
  <si>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</si>
  <si>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</si>
  <si>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</si>
  <si>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</si>
  <si>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</si>
  <si>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</si>
  <si>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</si>
  <si>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</si>
  <si>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</si>
  <si>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</si>
  <si>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</si>
  <si>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</si>
  <si>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</si>
  <si>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</si>
  <si>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</si>
  <si>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</si>
  <si>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</si>
  <si>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</si>
  <si>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</si>
  <si>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</si>
  <si>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</si>
  <si>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</si>
  <si>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</si>
  <si>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</si>
  <si>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</si>
  <si>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</si>
  <si>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</si>
  <si>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</si>
  <si>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</si>
  <si>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</si>
  <si>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</si>
  <si>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</si>
  <si>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</si>
  <si>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</si>
  <si>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</si>
  <si>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</si>
  <si>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</si>
  <si>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</si>
  <si>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</si>
  <si>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</si>
  <si>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</si>
  <si>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</si>
  <si>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</si>
  <si>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</si>
  <si>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</si>
  <si>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</si>
  <si>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</si>
  <si>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</si>
  <si>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</si>
  <si>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</si>
  <si>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</si>
  <si>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</si>
  <si>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</si>
  <si>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</si>
  <si>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</si>
  <si>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</si>
  <si>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</si>
  <si>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</si>
  <si>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</si>
  <si>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</si>
  <si>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</si>
  <si>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</si>
  <si>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</si>
  <si>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</si>
  <si>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</si>
  <si>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</si>
  <si>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</si>
  <si>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</si>
  <si>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</si>
  <si>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</si>
  <si>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</si>
  <si>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</si>
  <si>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</si>
  <si>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</si>
  <si>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</si>
  <si>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</si>
  <si>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</si>
  <si>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</si>
  <si>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</si>
  <si>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</si>
  <si>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</si>
  <si>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</si>
  <si>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</si>
  <si>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</si>
  <si>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</si>
  <si>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</si>
  <si>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</si>
  <si>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</si>
  <si>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</si>
  <si>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</si>
  <si>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</si>
  <si>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</si>
  <si>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</si>
  <si>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</si>
  <si>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</si>
  <si>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</si>
  <si>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</si>
  <si>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</si>
  <si>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</si>
  <si>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</si>
  <si>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</si>
  <si>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</si>
  <si>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</si>
  <si>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</si>
  <si>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</si>
  <si>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</si>
  <si>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</si>
  <si>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</si>
  <si>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</si>
  <si>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</si>
  <si>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</si>
  <si>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</si>
  <si>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</si>
  <si>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</si>
  <si>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</si>
  <si>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</si>
  <si>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</si>
  <si>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</si>
  <si>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</si>
  <si>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</si>
  <si>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</si>
  <si>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</si>
  <si>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</si>
  <si>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</si>
  <si>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</si>
  <si>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</si>
  <si>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</si>
  <si>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</si>
  <si>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</si>
  <si>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</si>
  <si>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</si>
  <si>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</si>
  <si>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</si>
  <si>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</si>
  <si>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</si>
  <si>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</si>
  <si>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</si>
  <si>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</si>
  <si>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</si>
  <si>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</si>
  <si>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</si>
  <si>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</si>
  <si>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</si>
  <si>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</si>
  <si>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</si>
  <si>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</si>
  <si>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</si>
  <si>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</si>
  <si>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</si>
  <si>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</si>
  <si>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</si>
  <si>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</si>
  <si>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</si>
  <si>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</si>
  <si>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</si>
  <si>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</si>
  <si>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</si>
  <si>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</si>
  <si>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</si>
  <si>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</si>
  <si>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</si>
  <si>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</si>
  <si>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</si>
  <si>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</si>
  <si>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</si>
  <si>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</si>
  <si>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</si>
  <si>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</si>
  <si>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</si>
  <si>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</si>
  <si>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</si>
  <si>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</si>
  <si>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</si>
  <si>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</si>
  <si>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</si>
  <si>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</si>
  <si>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</si>
  <si>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</si>
  <si>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</si>
  <si>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</si>
  <si>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</si>
  <si>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</si>
  <si>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</si>
  <si>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</si>
  <si>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</si>
  <si>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</si>
  <si>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</si>
  <si>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</si>
  <si>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</si>
  <si>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</si>
  <si>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</si>
  <si>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</si>
  <si>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</si>
  <si>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</si>
  <si>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</si>
  <si>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</si>
  <si>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</si>
  <si>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</si>
  <si>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</si>
  <si>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</si>
  <si>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</si>
  <si>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</si>
  <si>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</si>
  <si>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</si>
  <si>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</si>
  <si>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</si>
  <si>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</si>
  <si>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</si>
  <si>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</si>
  <si>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</si>
  <si>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</si>
  <si>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</si>
  <si>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</si>
  <si>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</si>
  <si>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</si>
  <si>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</si>
  <si>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</si>
  <si>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</si>
  <si>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</si>
  <si>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</si>
  <si>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</si>
  <si>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</si>
  <si>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</si>
  <si>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</si>
  <si>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</si>
  <si>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</si>
  <si>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</si>
  <si>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</si>
  <si>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</si>
  <si>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</si>
  <si>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</si>
  <si>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</si>
  <si>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</si>
  <si>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</si>
  <si>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</si>
  <si>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</si>
  <si>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</si>
  <si>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</si>
  <si>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</si>
  <si>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</si>
  <si>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</si>
  <si>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</si>
  <si>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</si>
  <si>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</si>
  <si>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</si>
  <si>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</si>
  <si>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</si>
  <si>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</si>
  <si>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</si>
  <si>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</si>
  <si>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</si>
  <si>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</si>
  <si>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</si>
  <si>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</si>
  <si>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</si>
  <si>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</si>
  <si>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</si>
  <si>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</si>
  <si>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</si>
  <si>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</si>
  <si>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</si>
  <si>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</si>
  <si>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</si>
  <si>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</si>
  <si>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</si>
  <si>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</si>
  <si>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</si>
  <si>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</si>
  <si>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</si>
  <si>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</si>
  <si>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</si>
  <si>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</si>
  <si>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</si>
  <si>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</si>
  <si>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</si>
  <si>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</si>
  <si>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</si>
  <si>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</si>
  <si>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</si>
  <si>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</si>
  <si>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</si>
  <si>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</si>
  <si>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</si>
  <si>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</si>
  <si>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</si>
  <si>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</si>
  <si>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</si>
  <si>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</si>
  <si>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</si>
  <si>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</si>
  <si>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</si>
  <si>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</si>
  <si>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</si>
  <si>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</si>
  <si>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</si>
  <si>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</si>
  <si>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</si>
  <si>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</si>
  <si>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</si>
  <si>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</si>
  <si>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</si>
  <si>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</si>
  <si>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</si>
  <si>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</si>
  <si>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</si>
  <si>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</si>
  <si>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</si>
  <si>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</si>
  <si>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</si>
  <si>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</si>
  <si>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</si>
  <si>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</si>
  <si>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</si>
  <si>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</si>
  <si>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</si>
  <si>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</si>
  <si>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</si>
  <si>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</si>
  <si>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</si>
  <si>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</si>
  <si>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</si>
  <si>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</si>
  <si>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</si>
  <si>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</si>
  <si>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</si>
  <si>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</si>
  <si>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</si>
  <si>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</si>
  <si>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</si>
  <si>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</si>
  <si>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</si>
  <si>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</si>
  <si>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</si>
  <si>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</si>
  <si>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</si>
  <si>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</si>
  <si>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</si>
  <si>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</si>
  <si>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</si>
  <si>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</si>
  <si>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</si>
  <si>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</si>
  <si>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</si>
  <si>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</si>
  <si>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</si>
  <si>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</si>
  <si>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</si>
  <si>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</si>
  <si>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</si>
  <si>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</si>
  <si>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</si>
  <si>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</si>
  <si>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</si>
  <si>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</si>
  <si>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</si>
  <si>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</si>
  <si>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</si>
  <si>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</si>
  <si>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</si>
  <si>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</si>
  <si>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</si>
  <si>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</si>
  <si>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</si>
  <si>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</si>
  <si>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</si>
  <si>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</si>
  <si>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</si>
  <si>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</si>
  <si>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</si>
  <si>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</si>
  <si>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</si>
  <si>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</si>
  <si>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</si>
  <si>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</si>
  <si>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</si>
  <si>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</si>
  <si>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</si>
  <si>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</si>
  <si>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</si>
  <si>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</si>
  <si>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</si>
  <si>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</si>
  <si>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</si>
  <si>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</si>
  <si>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</si>
  <si>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</si>
  <si>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</si>
  <si>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</si>
  <si>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</si>
  <si>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</si>
  <si>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</si>
  <si>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</si>
  <si>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</si>
  <si>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</si>
  <si>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</si>
  <si>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</si>
  <si>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</si>
  <si>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</si>
  <si>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</si>
  <si>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</si>
  <si>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</si>
  <si>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</si>
  <si>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</si>
  <si>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</si>
  <si>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</si>
  <si>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</si>
  <si>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</si>
  <si>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</si>
  <si>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</si>
  <si>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</si>
  <si>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</si>
  <si>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</si>
  <si>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</si>
  <si>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</si>
  <si>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</si>
  <si>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</si>
  <si>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</si>
  <si>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</si>
  <si>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</si>
  <si>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</si>
  <si>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</si>
  <si>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</si>
  <si>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</si>
  <si>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</si>
  <si>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</si>
  <si>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</si>
  <si>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</si>
  <si>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</si>
  <si>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</si>
  <si>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</si>
  <si>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</si>
  <si>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</si>
  <si>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</si>
  <si>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</si>
  <si>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</si>
  <si>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</si>
  <si>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</si>
  <si>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</si>
  <si>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</si>
  <si>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</si>
  <si>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</si>
  <si>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</si>
  <si>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</si>
  <si>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</si>
  <si>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</si>
  <si>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</si>
  <si>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</si>
  <si>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</si>
  <si>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</si>
  <si>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</si>
  <si>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</si>
  <si>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</si>
  <si>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</si>
  <si>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</si>
  <si>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</si>
  <si>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</si>
  <si>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</si>
  <si>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</si>
  <si>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</si>
  <si>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</si>
  <si>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</si>
  <si>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</si>
  <si>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</si>
  <si>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</si>
  <si>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</si>
  <si>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</si>
  <si>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</si>
  <si>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</si>
  <si>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</si>
  <si>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</si>
  <si>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</si>
  <si>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</si>
  <si>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</si>
  <si>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</si>
  <si>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</si>
  <si>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</si>
  <si>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</si>
  <si>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</si>
  <si>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</si>
  <si>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</si>
  <si>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</si>
  <si>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</si>
  <si>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</si>
  <si>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</si>
  <si>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</si>
  <si>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</si>
  <si>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</si>
  <si>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</si>
  <si>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</si>
  <si>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</si>
  <si>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</si>
  <si>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</si>
  <si>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</si>
  <si>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</si>
  <si>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</si>
  <si>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</si>
  <si>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</si>
  <si>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</si>
  <si>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</si>
  <si>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</si>
  <si>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</si>
  <si>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</si>
  <si>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</si>
  <si>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</si>
  <si>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</si>
  <si>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</si>
  <si>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</si>
  <si>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</si>
  <si>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</si>
  <si>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</si>
  <si>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</si>
  <si>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</si>
  <si>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</si>
  <si>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</si>
  <si>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</si>
  <si>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</si>
  <si>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</si>
  <si>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</si>
  <si>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</si>
  <si>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</si>
  <si>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</si>
  <si>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</si>
  <si>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</si>
  <si>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</si>
  <si>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</si>
  <si>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</si>
  <si>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</si>
  <si>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</si>
  <si>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</si>
  <si>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</si>
  <si>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</si>
  <si>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</si>
  <si>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</si>
  <si>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</si>
  <si>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</si>
  <si>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</si>
  <si>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</si>
  <si>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</si>
  <si>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</si>
  <si>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</si>
  <si>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</si>
  <si>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</si>
  <si>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</si>
  <si>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</si>
  <si>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</si>
  <si>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</si>
  <si>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</si>
  <si>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</si>
  <si>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</si>
  <si>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</si>
  <si>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</si>
  <si>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</si>
  <si>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</si>
  <si>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</si>
  <si>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</si>
  <si>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</si>
  <si>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</si>
  <si>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</si>
  <si>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</si>
  <si>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</si>
  <si>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</si>
  <si>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</si>
  <si>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</si>
  <si>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</si>
  <si>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</si>
  <si>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</si>
  <si>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</si>
  <si>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</si>
  <si>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</si>
  <si>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</si>
  <si>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</si>
  <si>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</si>
  <si>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</si>
  <si>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</si>
  <si>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</si>
  <si>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</si>
  <si>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</si>
  <si>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</si>
  <si>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</si>
  <si>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</si>
  <si>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</si>
  <si>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</si>
  <si>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</si>
  <si>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</si>
  <si>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</si>
  <si>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</si>
  <si>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</si>
  <si>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</si>
  <si>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</si>
  <si>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</si>
  <si>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</si>
  <si>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</si>
  <si>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</si>
  <si>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</si>
  <si>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</si>
  <si>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</si>
  <si>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</si>
  <si>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</si>
  <si>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</si>
  <si>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</si>
  <si>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</si>
  <si>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</si>
  <si>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</si>
  <si>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</si>
  <si>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</si>
  <si>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</si>
  <si>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</si>
  <si>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</si>
  <si>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</si>
  <si>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</si>
  <si>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</si>
  <si>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</si>
  <si>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</si>
  <si>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</si>
  <si>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</si>
  <si>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</si>
  <si>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</si>
  <si>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</si>
  <si>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</si>
  <si>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</si>
  <si>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</si>
  <si>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</si>
  <si>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</si>
  <si>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</si>
  <si>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</si>
  <si>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</si>
  <si>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</si>
  <si>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</si>
  <si>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</si>
  <si>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</si>
  <si>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</si>
  <si>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</si>
  <si>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</si>
  <si>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</si>
  <si>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</si>
  <si>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</si>
  <si>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</si>
  <si>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</si>
  <si>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</si>
  <si>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</si>
  <si>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</si>
  <si>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</si>
  <si>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</si>
  <si>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</si>
  <si>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</si>
  <si>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</si>
  <si>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</si>
  <si>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</si>
  <si>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</si>
  <si>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</si>
  <si>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</si>
  <si>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</si>
  <si>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</si>
  <si>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</si>
  <si>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</si>
  <si>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</si>
  <si>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</si>
  <si>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</si>
  <si>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</si>
  <si>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</si>
  <si>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</si>
  <si>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</si>
  <si>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</si>
  <si>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</si>
  <si>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</si>
  <si>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</si>
  <si>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</si>
  <si>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</si>
  <si>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</si>
  <si>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</si>
  <si>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</si>
  <si>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</si>
  <si>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</si>
  <si>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</si>
  <si>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</si>
  <si>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</si>
  <si>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</si>
  <si>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</si>
  <si>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</si>
  <si>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</si>
  <si>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</si>
  <si>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</si>
  <si>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</si>
  <si>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</si>
  <si>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</si>
  <si>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</si>
  <si>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</si>
  <si>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</si>
  <si>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</si>
  <si>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</si>
  <si>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</si>
  <si>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</si>
  <si>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</si>
  <si>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</si>
  <si>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</si>
  <si>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</si>
  <si>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</si>
  <si>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</si>
  <si>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</si>
  <si>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</si>
  <si>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</si>
  <si>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</si>
  <si>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</si>
  <si>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</si>
  <si>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</si>
  <si>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</si>
  <si>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</si>
  <si>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</si>
  <si>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</si>
  <si>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</si>
  <si>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</si>
  <si>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</si>
  <si>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</si>
  <si>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</si>
  <si>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</si>
  <si>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</si>
  <si>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</si>
  <si>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</si>
  <si>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</si>
  <si>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</si>
  <si>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</si>
  <si>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</si>
  <si>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</si>
  <si>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</si>
  <si>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</si>
  <si>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</si>
  <si>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</si>
  <si>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</si>
  <si>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</si>
  <si>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</si>
  <si>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</si>
  <si>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</si>
  <si>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</si>
  <si>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</si>
  <si>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</si>
  <si>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</si>
  <si>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</si>
  <si>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</si>
  <si>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</si>
  <si>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</si>
  <si>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</si>
  <si>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</si>
  <si>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</si>
  <si>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</si>
  <si>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</si>
  <si>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</si>
  <si>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</si>
  <si>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</si>
  <si>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</si>
  <si>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</si>
  <si>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</si>
  <si>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</si>
  <si>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</si>
  <si>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</si>
  <si>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</si>
  <si>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</si>
  <si>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</si>
  <si>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</si>
  <si>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</si>
  <si>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</si>
  <si>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</si>
  <si>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</si>
  <si>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</si>
  <si>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</si>
  <si>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</si>
  <si>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</si>
  <si>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</si>
  <si>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</si>
  <si>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</si>
  <si>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</si>
  <si>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</si>
  <si>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</si>
  <si>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</si>
  <si>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</si>
  <si>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</si>
  <si>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</si>
  <si>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</si>
  <si>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</si>
  <si>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</si>
  <si>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</si>
  <si>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</si>
  <si>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</si>
  <si>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</si>
  <si>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</si>
  <si>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</si>
  <si>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</si>
  <si>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</si>
  <si>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</si>
  <si>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</si>
  <si>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</si>
  <si>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</si>
  <si>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</si>
  <si>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</si>
  <si>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</si>
  <si>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</si>
  <si>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</si>
  <si>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</si>
  <si>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</si>
  <si>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</si>
  <si>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</si>
  <si>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</si>
  <si>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</si>
  <si>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</si>
  <si>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</si>
  <si>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</si>
  <si>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</si>
  <si>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</si>
  <si>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</si>
  <si>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</si>
  <si>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</si>
  <si>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</si>
  <si>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</si>
  <si>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</si>
  <si>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</si>
  <si>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</si>
  <si>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</si>
  <si>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</si>
  <si>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</si>
  <si>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</si>
  <si>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</si>
  <si>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</si>
  <si>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</si>
  <si>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</si>
  <si>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</si>
  <si>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</si>
  <si>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</si>
  <si>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</si>
  <si>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</si>
  <si>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</si>
  <si>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</si>
  <si>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</si>
  <si>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</si>
  <si>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</si>
  <si>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</si>
  <si>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</si>
  <si>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</si>
  <si>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</si>
  <si>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</si>
  <si>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</si>
  <si>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</si>
  <si>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</si>
  <si>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</si>
  <si>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</si>
  <si>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</si>
  <si>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</si>
  <si>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</si>
  <si>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</si>
  <si>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</si>
  <si>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</si>
  <si>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</si>
  <si>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</si>
  <si>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</si>
  <si>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</si>
  <si>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</si>
  <si>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</si>
  <si>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</si>
  <si>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</si>
  <si>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</si>
  <si>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</si>
  <si>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</si>
  <si>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</si>
  <si>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</si>
  <si>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</si>
  <si>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</si>
  <si>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</si>
  <si>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</si>
  <si>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</si>
  <si>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</si>
  <si>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</si>
  <si>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</si>
  <si>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</si>
  <si>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</si>
  <si>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</si>
  <si>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</si>
  <si>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</si>
  <si>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</si>
  <si>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</si>
  <si>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</si>
  <si>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</si>
  <si>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</si>
  <si>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</si>
  <si>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</si>
  <si>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</si>
  <si>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</si>
  <si>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</si>
  <si>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</si>
  <si>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</si>
  <si>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</si>
  <si>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</si>
  <si>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</si>
  <si>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</si>
  <si>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</si>
  <si>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</si>
  <si>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</si>
  <si>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</si>
  <si>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</si>
  <si>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</si>
  <si>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</si>
  <si>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</si>
  <si>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</si>
  <si>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</si>
  <si>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</si>
  <si>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</si>
  <si>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</si>
  <si>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</si>
  <si>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</si>
  <si>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</si>
  <si>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</si>
  <si>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</si>
  <si>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</si>
  <si>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</si>
  <si>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</si>
  <si>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</si>
  <si>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</si>
  <si>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</si>
  <si>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</si>
  <si>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</si>
  <si>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</si>
  <si>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</si>
  <si>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</si>
  <si>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</si>
  <si>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</si>
  <si>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</si>
  <si>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</si>
  <si>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</si>
  <si>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</si>
  <si>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</si>
  <si>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</si>
  <si>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</si>
  <si>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</si>
  <si>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</si>
  <si>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</si>
  <si>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</si>
  <si>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</si>
  <si>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</si>
  <si>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</si>
  <si>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</si>
  <si>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</si>
  <si>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</si>
  <si>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</si>
  <si>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</si>
  <si>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</si>
  <si>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</si>
  <si>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</si>
  <si>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</si>
  <si>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</si>
  <si>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</si>
  <si>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</si>
  <si>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</si>
  <si>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</si>
  <si>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</si>
  <si>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</si>
  <si>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</si>
  <si>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</si>
  <si>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</si>
  <si>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</si>
  <si>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</si>
  <si>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</si>
  <si>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</si>
  <si>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</si>
  <si>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</si>
  <si>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</si>
  <si>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</si>
  <si>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</si>
  <si>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</si>
  <si>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</si>
  <si>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</si>
  <si>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</si>
  <si>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</si>
  <si>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</si>
  <si>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</si>
  <si>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</si>
  <si>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</si>
  <si>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</si>
  <si>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</si>
  <si>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</si>
  <si>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</si>
  <si>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</si>
  <si>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</si>
  <si>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</si>
  <si>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</si>
  <si>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</si>
  <si>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</si>
  <si>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</si>
  <si>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</si>
  <si>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</si>
  <si>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</si>
  <si>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</si>
  <si>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</si>
  <si>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</si>
  <si>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</si>
  <si>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</si>
  <si>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</si>
  <si>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</si>
  <si>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</si>
  <si>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</si>
  <si>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</si>
  <si>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</si>
  <si>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</si>
  <si>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</si>
  <si>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</si>
  <si>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</si>
  <si>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</si>
  <si>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</si>
  <si>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</si>
  <si>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</si>
  <si>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</si>
  <si>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</si>
  <si>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</si>
  <si>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</si>
  <si>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</si>
  <si>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</si>
  <si>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</si>
  <si>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</si>
  <si>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</si>
  <si>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</si>
  <si>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</si>
  <si>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</si>
  <si>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</si>
  <si>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</si>
  <si>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</si>
  <si>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</si>
  <si>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</si>
  <si>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</si>
  <si>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</si>
  <si>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</si>
  <si>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</si>
  <si>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</si>
  <si>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</si>
  <si>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</si>
  <si>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</si>
  <si>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</si>
  <si>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</si>
  <si>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</si>
  <si>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</si>
  <si>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</si>
  <si>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</si>
  <si>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</si>
  <si>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</si>
  <si>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</si>
  <si>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</si>
  <si>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</si>
  <si>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</si>
  <si>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</si>
  <si>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</si>
  <si>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</si>
  <si>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</si>
  <si>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</si>
  <si>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</si>
  <si>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</si>
  <si>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</si>
  <si>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</si>
  <si>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</si>
  <si>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</si>
  <si>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</si>
  <si>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</si>
  <si>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</si>
  <si>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</si>
  <si>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</si>
  <si>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</si>
  <si>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</si>
  <si>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</si>
  <si>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</si>
  <si>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</si>
  <si>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</si>
  <si>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</si>
  <si>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</si>
  <si>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</si>
  <si>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</si>
  <si>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</si>
  <si>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</si>
  <si>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</si>
  <si>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</si>
  <si>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</si>
  <si>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</si>
  <si>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</si>
  <si>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</si>
  <si>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</si>
  <si>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</si>
  <si>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</si>
  <si>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</si>
  <si>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</si>
  <si>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</si>
  <si>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</si>
  <si>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</si>
  <si>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</si>
  <si>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</si>
  <si>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</si>
  <si>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</si>
  <si>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</si>
  <si>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</si>
  <si>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</si>
  <si>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</si>
  <si>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</si>
  <si>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</si>
  <si>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</si>
  <si>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</si>
  <si>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</si>
  <si>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</si>
  <si>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</si>
  <si>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</si>
  <si>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</si>
  <si>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</si>
  <si>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</si>
  <si>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</si>
  <si>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</si>
  <si>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</si>
  <si>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</si>
  <si>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</si>
  <si>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</si>
  <si>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</si>
  <si>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</si>
  <si>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</si>
  <si>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</si>
  <si>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</si>
  <si>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</si>
  <si>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</si>
  <si>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</si>
  <si>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</si>
  <si>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</si>
  <si>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</si>
  <si>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</si>
  <si>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</si>
  <si>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</si>
  <si>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</si>
  <si>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</si>
  <si>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</si>
  <si>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</si>
  <si>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</si>
  <si>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</si>
  <si>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</si>
  <si>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</si>
  <si>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</si>
  <si>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</si>
  <si>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</si>
  <si>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</si>
  <si>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</si>
  <si>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</si>
  <si>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</si>
  <si>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</si>
  <si>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</si>
  <si>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</si>
  <si>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</si>
  <si>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</si>
  <si>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</si>
  <si>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</si>
  <si>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</si>
  <si>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</si>
  <si>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</si>
  <si>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</si>
  <si>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</si>
  <si>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</si>
  <si>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</si>
  <si>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</si>
  <si>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</si>
  <si>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</si>
  <si>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</si>
  <si>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</si>
  <si>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</si>
  <si>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</si>
  <si>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</si>
  <si>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</si>
  <si>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</si>
  <si>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</si>
  <si>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</si>
  <si>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</si>
  <si>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</si>
  <si>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</si>
  <si>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</si>
  <si>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</si>
  <si>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</si>
  <si>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</si>
  <si>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</si>
  <si>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</si>
  <si>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</si>
  <si>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</si>
  <si>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</si>
  <si>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</si>
  <si>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</si>
  <si>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</si>
  <si>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</si>
  <si>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</si>
  <si>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</si>
  <si>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</si>
  <si>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</si>
  <si>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</si>
  <si>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</si>
  <si>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</si>
  <si>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</si>
  <si>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</si>
  <si>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</si>
  <si>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</si>
  <si>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</si>
  <si>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</si>
  <si>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</si>
  <si>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</si>
  <si>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</si>
  <si>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</si>
  <si>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</si>
  <si>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</si>
  <si>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</si>
  <si>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</si>
  <si>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</si>
  <si>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</si>
  <si>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</si>
  <si>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</si>
  <si>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</si>
  <si>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</si>
  <si>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</si>
  <si>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</si>
  <si>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</si>
  <si>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</si>
  <si>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</si>
  <si>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</si>
  <si>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</si>
  <si>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</si>
  <si>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</si>
  <si>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</si>
  <si>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</si>
  <si>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</si>
  <si>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</si>
  <si>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</si>
  <si>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</si>
  <si>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</si>
  <si>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</si>
  <si>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</si>
  <si>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</si>
  <si>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</si>
  <si>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</si>
  <si>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</si>
  <si>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</si>
  <si>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</si>
  <si>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</si>
  <si>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</si>
  <si>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</si>
  <si>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</si>
  <si>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</si>
  <si>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</si>
  <si>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</si>
  <si>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</si>
  <si>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</si>
  <si>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</si>
  <si>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</si>
  <si>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</si>
  <si>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</si>
  <si>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</si>
  <si>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</si>
  <si>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</si>
  <si>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</si>
  <si>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</si>
  <si>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</si>
  <si>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</si>
  <si>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</si>
  <si>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</si>
  <si>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</si>
  <si>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</si>
  <si>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</si>
  <si>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</si>
  <si>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</si>
  <si>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</si>
  <si>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</si>
  <si>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</si>
  <si>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</si>
  <si>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</si>
  <si>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</si>
  <si>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</si>
  <si>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</si>
  <si>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</si>
  <si>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</si>
  <si>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</si>
  <si>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</si>
  <si>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</si>
  <si>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</si>
  <si>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</si>
  <si>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</si>
  <si>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</si>
  <si>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</si>
  <si>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</si>
  <si>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</si>
  <si>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</si>
  <si>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</si>
  <si>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</si>
  <si>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</si>
  <si>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</si>
  <si>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</si>
  <si>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</si>
  <si>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</si>
  <si>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</si>
  <si>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</si>
  <si>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</si>
  <si>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</si>
  <si>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</si>
  <si>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</si>
  <si>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</si>
  <si>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</si>
  <si>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</si>
  <si>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</si>
  <si>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</si>
  <si>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</si>
  <si>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</si>
  <si>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</si>
  <si>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</si>
  <si>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</si>
  <si>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</si>
  <si>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</si>
  <si>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</si>
  <si>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</si>
  <si>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</si>
  <si>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</si>
  <si>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</si>
  <si>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</si>
  <si>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</si>
  <si>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</si>
  <si>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</si>
  <si>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</si>
  <si>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</si>
  <si>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</si>
  <si>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</si>
  <si>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</si>
  <si>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</si>
  <si>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</si>
  <si>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</si>
  <si>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</si>
  <si>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</si>
  <si>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</si>
  <si>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</si>
  <si>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</si>
  <si>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</si>
  <si>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</si>
  <si>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</si>
  <si>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</si>
  <si>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</si>
  <si>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</si>
  <si>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</si>
  <si>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</si>
  <si>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</si>
  <si>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</si>
  <si>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</si>
  <si>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</si>
  <si>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</si>
  <si>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</si>
  <si>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</si>
  <si>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</si>
  <si>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</si>
  <si>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</si>
  <si>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</si>
  <si>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</si>
  <si>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</si>
  <si>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</si>
  <si>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</si>
  <si>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</si>
  <si>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</si>
  <si>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</si>
  <si>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</si>
  <si>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</si>
  <si>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</si>
  <si>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</si>
  <si>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</si>
  <si>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</si>
  <si>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</si>
  <si>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</si>
  <si>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</si>
  <si>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</si>
  <si>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</si>
  <si>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</si>
  <si>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</si>
  <si>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</si>
  <si>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</si>
  <si>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</si>
  <si>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</si>
  <si>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</si>
  <si>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</si>
  <si>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</si>
  <si>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</si>
  <si>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</si>
  <si>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</si>
  <si>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</si>
  <si>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</si>
  <si>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</si>
  <si>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</si>
  <si>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</si>
  <si>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</si>
  <si>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</si>
  <si>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</si>
  <si>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</si>
  <si>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</si>
  <si>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</si>
  <si>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</si>
  <si>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</si>
  <si>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</si>
  <si>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</si>
  <si>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</si>
  <si>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</si>
  <si>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</si>
  <si>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</si>
  <si>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</si>
  <si>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</si>
  <si>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</si>
  <si>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</si>
  <si>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</si>
  <si>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</si>
  <si>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</si>
  <si>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</si>
  <si>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</si>
  <si>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</si>
  <si>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</si>
  <si>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</si>
  <si>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</si>
  <si>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</si>
  <si>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</si>
  <si>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</si>
  <si>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</si>
  <si>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</si>
  <si>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</si>
  <si>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</si>
  <si>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</si>
  <si>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</si>
  <si>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</si>
  <si>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</si>
  <si>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</si>
  <si>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</si>
  <si>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</si>
  <si>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</si>
  <si>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</si>
  <si>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</si>
  <si>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</si>
  <si>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</si>
  <si>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</si>
  <si>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</si>
  <si>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</si>
  <si>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</si>
  <si>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</si>
  <si>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</si>
  <si>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</si>
  <si>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</si>
  <si>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</si>
  <si>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</si>
  <si>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</si>
  <si>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</si>
  <si>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</si>
  <si>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</si>
  <si>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</si>
  <si>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</si>
  <si>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</si>
  <si>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</si>
  <si>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</si>
  <si>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</si>
  <si>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</si>
  <si>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</si>
  <si>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</si>
  <si>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</si>
  <si>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</si>
  <si>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</si>
  <si>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</si>
  <si>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</si>
  <si>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</si>
  <si>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</si>
  <si>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</si>
  <si>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</si>
  <si>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</si>
  <si>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</si>
  <si>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</si>
  <si>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</si>
  <si>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</si>
  <si>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</si>
  <si>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</si>
  <si>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</si>
  <si>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</si>
  <si>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</si>
  <si>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</si>
  <si>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</si>
  <si>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</si>
  <si>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</si>
  <si>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</si>
  <si>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</si>
  <si>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</si>
  <si>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</si>
  <si>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</si>
  <si>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</si>
  <si>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</si>
  <si>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</si>
  <si>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</si>
  <si>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</si>
  <si>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</si>
  <si>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</si>
  <si>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</si>
  <si>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</si>
  <si>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</si>
  <si>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</si>
  <si>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</si>
  <si>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</si>
  <si>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</si>
  <si>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</si>
  <si>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</si>
  <si>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</si>
  <si>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</si>
  <si>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</si>
  <si>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</si>
  <si>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</si>
  <si>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</si>
  <si>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</si>
  <si>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</si>
  <si>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</si>
  <si>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</si>
  <si>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</si>
  <si>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</si>
  <si>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</si>
  <si>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</si>
  <si>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</si>
  <si>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</si>
  <si>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</si>
  <si>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</si>
  <si>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</si>
  <si>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</si>
  <si>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</si>
  <si>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</si>
  <si>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</si>
  <si>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</si>
  <si>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</si>
  <si>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</si>
  <si>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</si>
  <si>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</si>
  <si>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</si>
  <si>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</si>
  <si>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</si>
  <si>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</si>
  <si>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</si>
  <si>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</si>
  <si>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</si>
  <si>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</si>
  <si>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</si>
  <si>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</si>
  <si>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</si>
  <si>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</si>
  <si>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</si>
  <si>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</si>
  <si>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</si>
  <si>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</si>
  <si>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</si>
  <si>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</si>
  <si>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</si>
  <si>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</si>
  <si>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</si>
  <si>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</si>
  <si>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</si>
  <si>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</si>
  <si>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</si>
  <si>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</si>
  <si>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</si>
  <si>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</si>
  <si>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</si>
  <si>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</si>
  <si>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</si>
  <si>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</si>
  <si>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</si>
  <si>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</si>
  <si>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</si>
  <si>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</si>
  <si>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</si>
  <si>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</si>
  <si>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</si>
  <si>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</si>
  <si>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</si>
  <si>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</si>
  <si>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</si>
  <si>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</si>
  <si>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</si>
  <si>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</si>
  <si>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</si>
  <si>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</si>
  <si>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</si>
  <si>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</si>
  <si>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</si>
  <si>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</si>
  <si>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</si>
  <si>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</si>
  <si>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</si>
  <si>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</si>
  <si>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</si>
  <si>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</si>
  <si>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</si>
  <si>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</si>
  <si>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</si>
  <si>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</si>
  <si>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</si>
  <si>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</si>
  <si>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</si>
  <si>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</si>
  <si>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</si>
  <si>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</si>
  <si>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</si>
  <si>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</si>
  <si>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</si>
  <si>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</si>
  <si>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</si>
  <si>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</si>
  <si>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</si>
  <si>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</si>
  <si>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</si>
  <si>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</si>
  <si>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</si>
  <si>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</si>
  <si>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</si>
  <si>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</si>
  <si>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</si>
  <si>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</si>
  <si>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</si>
  <si>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</si>
  <si>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</si>
  <si>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</si>
  <si>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</si>
  <si>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</si>
  <si>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</si>
  <si>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</si>
  <si>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</si>
  <si>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</si>
  <si>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</si>
  <si>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</si>
  <si>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</si>
  <si>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</si>
  <si>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</si>
  <si>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</si>
  <si>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</si>
  <si>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</si>
  <si>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</si>
  <si>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</si>
  <si>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</si>
  <si>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</si>
  <si>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</si>
  <si>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</si>
  <si>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</si>
  <si>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</si>
  <si>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</si>
  <si>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</si>
  <si>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</si>
  <si>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</si>
  <si>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</si>
  <si>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</si>
  <si>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</si>
  <si>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</si>
  <si>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</si>
  <si>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</si>
  <si>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</si>
  <si>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</si>
  <si>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</si>
  <si>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</si>
  <si>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</si>
  <si>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</si>
  <si>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</si>
  <si>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</si>
  <si>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</si>
  <si>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</si>
  <si>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</si>
  <si>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</si>
  <si>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</si>
  <si>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</si>
  <si>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</si>
  <si>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</si>
  <si>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</si>
  <si>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</si>
  <si>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</si>
  <si>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</si>
  <si>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</si>
  <si>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</si>
  <si>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</si>
  <si>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</si>
  <si>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</si>
  <si>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</si>
  <si>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</si>
  <si>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</si>
  <si>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</si>
  <si>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</si>
  <si>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</si>
  <si>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</si>
  <si>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</si>
  <si>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</si>
  <si>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</si>
  <si>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</si>
  <si>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</si>
  <si>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</si>
  <si>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</si>
  <si>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</si>
  <si>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</si>
  <si>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</si>
  <si>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</si>
  <si>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</si>
  <si>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</si>
  <si>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</si>
  <si>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</si>
  <si>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</si>
  <si>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</si>
  <si>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</si>
  <si>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</si>
  <si>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</si>
  <si>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</si>
  <si>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</si>
  <si>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</si>
  <si>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</si>
  <si>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</si>
  <si>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</si>
  <si>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</si>
  <si>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</si>
  <si>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</si>
  <si>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</si>
  <si>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</si>
  <si>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</si>
  <si>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</si>
  <si>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</si>
  <si>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</si>
  <si>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</si>
  <si>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</si>
  <si>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</si>
  <si>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</si>
  <si>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</si>
  <si>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</si>
  <si>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</si>
  <si>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</si>
  <si>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</si>
  <si>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</si>
  <si>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</si>
  <si>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</si>
  <si>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</si>
  <si>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</si>
  <si>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</si>
  <si>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</si>
  <si>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</si>
  <si>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</si>
  <si>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</si>
  <si>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</si>
  <si>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</si>
  <si>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</si>
  <si>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</si>
  <si>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</si>
  <si>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</si>
  <si>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</si>
  <si>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</si>
  <si>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</si>
  <si>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</si>
  <si>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</si>
  <si>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</si>
  <si>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</si>
  <si>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</si>
  <si>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</si>
  <si>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</si>
  <si>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</si>
  <si>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</si>
  <si>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</si>
  <si>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</si>
  <si>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</si>
  <si>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</si>
  <si>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</si>
  <si>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</si>
  <si>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</si>
  <si>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</si>
  <si>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</si>
  <si>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</si>
  <si>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</si>
  <si>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</si>
  <si>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</si>
  <si>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</si>
  <si>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</si>
  <si>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</si>
  <si>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</si>
  <si>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</si>
  <si>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</si>
  <si>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</si>
  <si>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</si>
  <si>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</si>
  <si>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</si>
  <si>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</si>
  <si>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</si>
  <si>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</si>
  <si>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</si>
  <si>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</si>
  <si>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</si>
  <si>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</si>
  <si>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</si>
  <si>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</si>
  <si>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</si>
  <si>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</si>
  <si>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</si>
  <si>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</si>
  <si>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</si>
  <si>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</si>
  <si>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</si>
  <si>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</si>
  <si>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</si>
  <si>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</si>
  <si>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</si>
  <si>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</si>
  <si>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</si>
  <si>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</si>
  <si>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</si>
  <si>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</si>
  <si>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</si>
  <si>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</si>
  <si>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</si>
  <si>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</si>
  <si>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</si>
  <si>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</si>
  <si>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</si>
  <si>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</si>
  <si>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</si>
  <si>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</si>
  <si>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</si>
  <si>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</si>
  <si>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</si>
  <si>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</si>
  <si>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</si>
  <si>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</si>
  <si>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</si>
  <si>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</si>
  <si>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</si>
  <si>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</si>
  <si>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</si>
  <si>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</si>
  <si>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</si>
  <si>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</si>
  <si>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</si>
  <si>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</si>
  <si>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</si>
  <si>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</si>
  <si>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</si>
  <si>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</si>
  <si>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</si>
  <si>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</si>
  <si>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</si>
  <si>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</si>
  <si>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</si>
  <si>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</si>
  <si>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</si>
  <si>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</si>
  <si>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</si>
  <si>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</si>
  <si>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</si>
  <si>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</si>
  <si>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</si>
  <si>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</si>
  <si>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</si>
  <si>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</si>
  <si>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</si>
  <si>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</si>
  <si>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</si>
  <si>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</si>
  <si>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</si>
  <si>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</si>
  <si>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</si>
  <si>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</si>
  <si>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</si>
  <si>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</si>
  <si>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</si>
  <si>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</si>
  <si>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</si>
  <si>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</si>
  <si>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</si>
  <si>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</si>
  <si>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</si>
  <si>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</si>
  <si>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</si>
  <si>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</si>
  <si>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</si>
  <si>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</si>
  <si>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</si>
  <si>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</si>
  <si>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</si>
  <si>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</si>
  <si>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</si>
  <si>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</si>
  <si>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</si>
  <si>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</si>
  <si>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</si>
  <si>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</si>
  <si>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</si>
  <si>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</si>
  <si>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</si>
  <si>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</si>
  <si>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</si>
  <si>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</si>
  <si>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</si>
  <si>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</si>
  <si>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</si>
  <si>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</si>
  <si>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</si>
  <si>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</si>
  <si>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</si>
  <si>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</si>
  <si>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</si>
  <si>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</si>
  <si>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</si>
  <si>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</si>
  <si>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</si>
  <si>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</si>
  <si>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</si>
  <si>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</si>
  <si>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</si>
  <si>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</si>
  <si>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</si>
  <si>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</si>
  <si>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</si>
  <si>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</si>
  <si>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</si>
  <si>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</si>
  <si>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</si>
  <si>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</si>
  <si>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</si>
  <si>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</si>
  <si>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</si>
  <si>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</si>
  <si>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</si>
  <si>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</si>
  <si>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</si>
  <si>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</si>
  <si>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</si>
  <si>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</si>
  <si>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</si>
  <si>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</si>
  <si>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</si>
  <si>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</si>
  <si>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</si>
  <si>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</si>
  <si>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</si>
  <si>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</si>
  <si>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</si>
  <si>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</si>
  <si>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</si>
  <si>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</si>
  <si>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</si>
  <si>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</si>
  <si>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</si>
  <si>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</si>
  <si>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</si>
  <si>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</si>
  <si>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</si>
  <si>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</si>
  <si>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</si>
  <si>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</si>
  <si>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</si>
  <si>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</si>
  <si>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</si>
  <si>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</si>
  <si>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</si>
  <si>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</si>
  <si>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</si>
  <si>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</si>
  <si>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</si>
  <si>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</si>
  <si>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</si>
  <si>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</si>
  <si>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</si>
  <si>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</si>
  <si>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</si>
  <si>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</si>
  <si>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</si>
  <si>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</si>
  <si>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</si>
  <si>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</si>
  <si>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</si>
  <si>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</si>
  <si>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</si>
  <si>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</si>
  <si>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</si>
  <si>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</si>
  <si>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</si>
  <si>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</si>
  <si>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</si>
  <si>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</si>
  <si>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</si>
  <si>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</si>
  <si>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</si>
  <si>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</si>
  <si>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</si>
  <si>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</si>
  <si>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</si>
  <si>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</si>
  <si>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</si>
  <si>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</si>
  <si>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</si>
  <si>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</si>
  <si>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</si>
  <si>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</si>
  <si>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</si>
  <si>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</si>
  <si>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</si>
  <si>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</si>
  <si>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</si>
  <si>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</si>
  <si>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</si>
  <si>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</si>
  <si>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</si>
  <si>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</si>
  <si>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</si>
  <si>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</si>
  <si>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</si>
  <si>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</si>
  <si>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</si>
  <si>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</si>
  <si>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</si>
  <si>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</si>
  <si>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</si>
  <si>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</si>
  <si>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</si>
  <si>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</si>
  <si>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</si>
  <si>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</si>
  <si>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</si>
  <si>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</si>
  <si>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</si>
  <si>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</si>
  <si>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</si>
  <si>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</si>
  <si>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</si>
  <si>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</si>
  <si>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</si>
  <si>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</si>
  <si>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</si>
  <si>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</si>
  <si>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</si>
  <si>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</si>
  <si>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</si>
  <si>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</si>
  <si>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</si>
  <si>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</si>
  <si>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</si>
  <si>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</si>
  <si>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</si>
  <si>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</si>
  <si>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</si>
  <si>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</si>
  <si>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</si>
  <si>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</si>
  <si>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</si>
  <si>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</si>
  <si>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</si>
  <si>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</si>
  <si>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</si>
  <si>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</si>
  <si>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</si>
  <si>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</si>
  <si>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</si>
  <si>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</si>
  <si>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</si>
  <si>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</si>
  <si>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</si>
  <si>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</si>
  <si>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</si>
  <si>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</si>
  <si>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</si>
  <si>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</si>
  <si>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</si>
  <si>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</si>
  <si>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</si>
  <si>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</si>
  <si>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</si>
  <si>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</si>
  <si>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</si>
  <si>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</si>
  <si>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</si>
  <si>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</si>
  <si>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</si>
  <si>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</si>
  <si>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</si>
  <si>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</si>
  <si>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</si>
  <si>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</si>
  <si>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</si>
  <si>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</si>
  <si>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</si>
  <si>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</si>
  <si>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</si>
  <si>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</si>
  <si>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</si>
  <si>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</si>
  <si>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</si>
  <si>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</si>
  <si>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</si>
  <si>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</si>
  <si>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</si>
  <si>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</si>
  <si>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</si>
  <si>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</si>
  <si>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</si>
  <si>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</si>
  <si>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</si>
  <si>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</si>
  <si>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</si>
  <si>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</si>
  <si>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</si>
  <si>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</si>
  <si>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</si>
  <si>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</si>
  <si>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</si>
  <si>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</si>
  <si>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</si>
  <si>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</si>
  <si>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</si>
  <si>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</si>
  <si>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</si>
  <si>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</si>
  <si>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</si>
  <si>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</si>
  <si>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</si>
  <si>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</si>
  <si>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</si>
  <si>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</si>
  <si>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</si>
  <si>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</si>
  <si>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</si>
  <si>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</si>
  <si>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</si>
  <si>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</si>
  <si>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</si>
  <si>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</si>
  <si>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</si>
  <si>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</si>
  <si>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</si>
  <si>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</si>
  <si>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</si>
  <si>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</si>
  <si>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</si>
  <si>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</si>
  <si>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</si>
  <si>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</si>
  <si>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</si>
  <si>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</si>
  <si>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</si>
  <si>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</si>
  <si>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</si>
  <si>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</si>
  <si>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</si>
  <si>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</si>
  <si>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</si>
  <si>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</si>
  <si>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</si>
  <si>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</si>
  <si>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</si>
  <si>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</si>
  <si>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</si>
  <si>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</si>
  <si>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</si>
  <si>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</si>
  <si>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</si>
  <si>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</si>
  <si>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</si>
  <si>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</si>
  <si>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</si>
  <si>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</si>
  <si>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</si>
  <si>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</si>
  <si>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</si>
  <si>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</si>
  <si>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</si>
  <si>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</si>
  <si>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</si>
  <si>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</si>
  <si>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</si>
  <si>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</si>
  <si>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</si>
  <si>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</si>
  <si>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</si>
  <si>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</si>
  <si>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</si>
  <si>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</si>
  <si>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</si>
  <si>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</si>
  <si>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</si>
  <si>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</si>
  <si>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</si>
  <si>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</si>
  <si>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</si>
  <si>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</si>
  <si>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</si>
  <si>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</si>
  <si>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</si>
  <si>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</si>
  <si>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</si>
  <si>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</si>
  <si>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</si>
  <si>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</si>
  <si>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</si>
  <si>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</si>
  <si>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</si>
  <si>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</si>
  <si>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</si>
  <si>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</si>
  <si>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</si>
  <si>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</si>
  <si>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</si>
  <si>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</si>
  <si>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</si>
  <si>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</si>
  <si>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</si>
  <si>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</si>
  <si>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</si>
  <si>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</si>
  <si>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</si>
  <si>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</si>
  <si>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</si>
  <si>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</si>
  <si>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</si>
  <si>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</si>
  <si>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</si>
  <si>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</si>
  <si>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</si>
  <si>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</si>
  <si>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</si>
  <si>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</si>
  <si>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</si>
  <si>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</si>
  <si>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</si>
  <si>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</si>
  <si>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</si>
  <si>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</si>
  <si>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</si>
  <si>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</si>
  <si>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</si>
  <si>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</si>
  <si>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</si>
  <si>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</si>
  <si>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</si>
  <si>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</si>
  <si>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</si>
  <si>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</si>
  <si>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</si>
  <si>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</si>
  <si>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</si>
  <si>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</si>
  <si>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</si>
  <si>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</si>
  <si>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</si>
  <si>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</si>
  <si>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</si>
  <si>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</si>
  <si>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</si>
  <si>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</si>
  <si>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</si>
  <si>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</si>
  <si>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</si>
  <si>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</si>
  <si>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</si>
  <si>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</si>
  <si>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</si>
  <si>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</si>
  <si>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</si>
  <si>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</si>
  <si>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</si>
  <si>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</si>
  <si>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</si>
  <si>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</si>
  <si>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</si>
  <si>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</si>
  <si>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</si>
  <si>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</si>
  <si>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</si>
  <si>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</si>
  <si>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</si>
  <si>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</si>
  <si>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</si>
  <si>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</si>
  <si>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</si>
  <si>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</si>
  <si>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</si>
  <si>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</si>
  <si>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</si>
  <si>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</si>
  <si>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</si>
  <si>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</si>
  <si>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</si>
  <si>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</si>
  <si>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</si>
  <si>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</si>
  <si>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</si>
  <si>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</si>
  <si>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</si>
  <si>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</si>
  <si>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</si>
  <si>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</si>
  <si>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</si>
  <si>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</si>
  <si>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</si>
  <si>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</si>
  <si>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</si>
  <si>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</si>
  <si>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</si>
  <si>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</si>
  <si>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</si>
  <si>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</si>
  <si>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</si>
  <si>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</si>
  <si>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</si>
  <si>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</si>
  <si>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</si>
  <si>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</si>
  <si>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</si>
  <si>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</si>
  <si>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</si>
  <si>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</si>
  <si>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</si>
  <si>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</si>
  <si>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</si>
  <si>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</si>
  <si>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</si>
  <si>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</si>
  <si>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</si>
  <si>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</si>
  <si>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</si>
  <si>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</si>
  <si>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</si>
  <si>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</si>
  <si>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</si>
  <si>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</si>
  <si>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</si>
  <si>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</si>
  <si>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</si>
  <si>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</si>
  <si>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</si>
  <si>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</si>
  <si>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</si>
  <si>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</si>
  <si>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</si>
  <si>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</si>
  <si>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</si>
  <si>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</si>
  <si>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</si>
  <si>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</si>
  <si>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</si>
  <si>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</si>
  <si>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</si>
  <si>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</si>
  <si>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</si>
  <si>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</si>
  <si>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</si>
  <si>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</si>
  <si>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</si>
  <si>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</si>
  <si>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</si>
  <si>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</si>
  <si>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</si>
  <si>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</si>
  <si>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</si>
  <si>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</si>
  <si>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</si>
  <si>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</si>
  <si>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</si>
  <si>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</si>
  <si>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</si>
  <si>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</si>
  <si>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</si>
  <si>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</si>
  <si>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</si>
  <si>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</si>
  <si>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</si>
  <si>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</si>
  <si>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</si>
  <si>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</si>
  <si>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</si>
  <si>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</si>
  <si>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</si>
  <si>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</si>
  <si>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</si>
  <si>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</si>
  <si>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</si>
  <si>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</si>
  <si>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</si>
  <si>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</si>
  <si>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</si>
  <si>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</si>
  <si>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</si>
  <si>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</si>
  <si>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</si>
  <si>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</si>
  <si>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</si>
  <si>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</si>
  <si>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</si>
  <si>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</si>
  <si>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</si>
  <si>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</si>
  <si>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</si>
  <si>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</si>
  <si>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</si>
  <si>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</si>
  <si>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</si>
  <si>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</si>
  <si>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</si>
  <si>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</si>
  <si>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</si>
  <si>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</si>
  <si>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</si>
  <si>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</si>
  <si>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</si>
  <si>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</si>
  <si>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</si>
  <si>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</si>
  <si>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</si>
  <si>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</si>
  <si>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</si>
  <si>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</si>
  <si>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</si>
  <si>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</si>
  <si>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</si>
  <si>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</si>
  <si>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</si>
  <si>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</si>
  <si>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</si>
  <si>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</si>
  <si>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</si>
  <si>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</si>
  <si>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</si>
  <si>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</si>
  <si>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</si>
  <si>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</si>
  <si>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</si>
  <si>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</si>
  <si>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</si>
  <si>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</si>
  <si>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</si>
  <si>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</si>
  <si>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</si>
  <si>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</si>
  <si>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</si>
  <si>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</si>
  <si>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</si>
  <si>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</si>
  <si>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</si>
  <si>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</si>
  <si>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</si>
  <si>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</si>
  <si>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</si>
  <si>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</si>
  <si>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</si>
  <si>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</si>
  <si>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</si>
  <si>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</si>
  <si>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</si>
  <si>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</si>
  <si>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</si>
  <si>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</si>
  <si>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</si>
  <si>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</si>
  <si>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</si>
  <si>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</si>
  <si>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</si>
  <si>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</si>
  <si>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</si>
  <si>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</si>
  <si>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</si>
  <si>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</si>
  <si>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</si>
  <si>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</si>
  <si>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</si>
  <si>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</si>
  <si>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</si>
  <si>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</si>
  <si>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</si>
  <si>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</si>
  <si>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</si>
  <si>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</si>
  <si>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</si>
  <si>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</si>
  <si>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</si>
  <si>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</si>
  <si>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</si>
  <si>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</si>
  <si>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</si>
  <si>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</si>
  <si>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</si>
  <si>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</si>
  <si>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</si>
  <si>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</si>
  <si>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</si>
  <si>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</si>
  <si>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</si>
  <si>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</si>
  <si>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</si>
  <si>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</si>
  <si>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</si>
  <si>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</si>
  <si>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</si>
  <si>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</si>
  <si>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</si>
  <si>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</si>
  <si>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</si>
  <si>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</si>
  <si>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</si>
  <si>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</si>
  <si>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</si>
  <si>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</si>
  <si>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</si>
  <si>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</si>
  <si>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</si>
  <si>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</si>
  <si>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</si>
  <si>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</si>
  <si>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</si>
  <si>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</si>
  <si>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</si>
  <si>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</si>
  <si>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</si>
  <si>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</si>
  <si>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</si>
  <si>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</si>
  <si>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</si>
  <si>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</si>
  <si>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</si>
  <si>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</si>
  <si>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</si>
  <si>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</si>
  <si>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</si>
  <si>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</si>
  <si>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</si>
  <si>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</si>
  <si>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</si>
  <si>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</si>
  <si>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</si>
  <si>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</si>
  <si>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</si>
  <si>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</si>
  <si>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</si>
  <si>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</si>
  <si>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</si>
  <si>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</si>
  <si>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</si>
  <si>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</si>
  <si>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</si>
  <si>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</si>
  <si>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</si>
  <si>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</si>
  <si>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</si>
  <si>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</si>
  <si>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</si>
  <si>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</si>
  <si>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</si>
  <si>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</si>
  <si>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</si>
  <si>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</si>
  <si>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</si>
  <si>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</si>
  <si>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</si>
  <si>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</si>
  <si>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</si>
  <si>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</si>
  <si>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</si>
  <si>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</si>
  <si>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</si>
  <si>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</si>
  <si>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</si>
  <si>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</si>
  <si>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</si>
  <si>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</si>
  <si>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</si>
  <si>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</si>
  <si>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</si>
  <si>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</si>
  <si>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</si>
  <si>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</si>
  <si>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</si>
  <si>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</si>
  <si>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</si>
  <si>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</si>
  <si>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</si>
  <si>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</si>
  <si>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</si>
  <si>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</si>
  <si>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</si>
  <si>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</si>
  <si>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</si>
  <si>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</si>
  <si>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</si>
  <si>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</si>
  <si>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</si>
  <si>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</si>
  <si>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</si>
  <si>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</si>
  <si>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</si>
  <si>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</si>
  <si>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</si>
  <si>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</si>
  <si>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</si>
  <si>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</si>
  <si>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</si>
  <si>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</si>
  <si>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</si>
  <si>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</si>
  <si>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</si>
  <si>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</si>
  <si>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</si>
  <si>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</si>
  <si>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</si>
  <si>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</si>
  <si>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</si>
  <si>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</si>
  <si>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</si>
  <si>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</si>
  <si>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</si>
  <si>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</si>
  <si>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</si>
  <si>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</si>
  <si>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</si>
  <si>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</si>
  <si>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</si>
  <si>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</si>
  <si>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</si>
  <si>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</si>
  <si>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</si>
  <si>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</si>
  <si>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</si>
  <si>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</si>
  <si>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</si>
  <si>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</si>
  <si>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</si>
  <si>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</si>
  <si>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</si>
  <si>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</si>
  <si>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</si>
  <si>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</si>
  <si>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</si>
  <si>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</si>
  <si>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</si>
  <si>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</si>
  <si>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</si>
  <si>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</si>
  <si>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</si>
  <si>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</si>
  <si>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</si>
  <si>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</si>
  <si>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</si>
  <si>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</si>
  <si>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</si>
  <si>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</si>
  <si>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</si>
  <si>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</si>
  <si>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</si>
  <si>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</si>
  <si>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</si>
  <si>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</si>
  <si>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</si>
  <si>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</si>
  <si>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</si>
  <si>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</si>
  <si>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</si>
  <si>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</si>
  <si>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</si>
  <si>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</si>
  <si>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</si>
  <si>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</si>
  <si>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</si>
  <si>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</si>
  <si>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</si>
  <si>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</si>
  <si>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</si>
  <si>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</si>
  <si>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</si>
  <si>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</si>
  <si>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</si>
  <si>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</si>
  <si>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</si>
  <si>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</si>
  <si>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</si>
  <si>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</si>
  <si>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</si>
  <si>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</si>
  <si>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</si>
  <si>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</si>
  <si>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</si>
  <si>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</si>
  <si>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</si>
  <si>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</si>
  <si>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</si>
  <si>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</si>
  <si>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</si>
  <si>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</si>
  <si>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</si>
  <si>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</si>
  <si>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</si>
  <si>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</si>
  <si>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</si>
  <si>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</si>
  <si>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</si>
  <si>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</si>
  <si>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</si>
  <si>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</si>
  <si>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</si>
  <si>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</si>
  <si>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</si>
  <si>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</si>
  <si>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</si>
  <si>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</si>
  <si>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</si>
  <si>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</si>
  <si>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</si>
  <si>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</si>
  <si>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</si>
  <si>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</si>
  <si>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</si>
  <si>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</si>
  <si>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</si>
  <si>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</si>
  <si>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</si>
  <si>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</si>
  <si>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</si>
  <si>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</si>
  <si>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</si>
  <si>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</si>
  <si>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</si>
  <si>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</si>
  <si>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</si>
  <si>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</si>
  <si>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</si>
  <si>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</si>
  <si>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</si>
  <si>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</si>
  <si>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</si>
  <si>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</si>
  <si>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</si>
  <si>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</si>
  <si>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</si>
  <si>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</si>
  <si>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</si>
  <si>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</si>
  <si>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</si>
  <si>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</si>
  <si>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</si>
  <si>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</si>
  <si>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</si>
  <si>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</si>
  <si>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</si>
  <si>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</si>
  <si>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</si>
  <si>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</si>
  <si>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</si>
  <si>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</si>
  <si>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</si>
  <si>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</si>
  <si>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</si>
  <si>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</si>
  <si>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</si>
  <si>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</si>
  <si>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</si>
  <si>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</si>
  <si>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</si>
  <si>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</si>
  <si>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</si>
  <si>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</si>
  <si>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</si>
  <si>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</si>
  <si>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</si>
  <si>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</si>
  <si>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</si>
  <si>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</si>
  <si>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</si>
  <si>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</si>
  <si>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</si>
  <si>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</si>
  <si>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</si>
  <si>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</si>
  <si>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</si>
  <si>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</si>
  <si>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</si>
  <si>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</si>
  <si>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</si>
  <si>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</si>
  <si>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</si>
  <si>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</si>
  <si>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</si>
  <si>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</si>
  <si>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</si>
  <si>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</si>
  <si>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</si>
  <si>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</si>
  <si>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</si>
  <si>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</si>
  <si>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</si>
  <si>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</si>
  <si>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</si>
  <si>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</si>
  <si>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</si>
  <si>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</si>
  <si>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</si>
  <si>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</si>
  <si>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</si>
  <si>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</si>
  <si>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</si>
  <si>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</si>
  <si>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</si>
  <si>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</si>
  <si>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</si>
  <si>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</si>
  <si>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</si>
  <si>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</si>
  <si>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</si>
  <si>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</si>
  <si>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</si>
  <si>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</si>
  <si>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</si>
  <si>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</si>
  <si>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</si>
  <si>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</si>
  <si>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</si>
  <si>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</si>
  <si>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</si>
  <si>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</si>
  <si>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</si>
  <si>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</si>
  <si>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</si>
  <si>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</si>
  <si>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</si>
  <si>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</si>
  <si>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</si>
  <si>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</si>
  <si>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</si>
  <si>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</si>
  <si>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</si>
  <si>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</si>
  <si>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</si>
  <si>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</si>
  <si>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</si>
  <si>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</si>
  <si>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</si>
  <si>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</si>
  <si>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</si>
  <si>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</si>
  <si>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</si>
  <si>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</si>
  <si>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</si>
  <si>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</si>
  <si>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</si>
  <si>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</si>
  <si>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</si>
  <si>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</si>
  <si>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</si>
  <si>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</si>
  <si>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</si>
  <si>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</si>
  <si>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</si>
  <si>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</si>
  <si>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</si>
  <si>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</si>
  <si>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</si>
  <si>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</si>
  <si>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</si>
  <si>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</si>
  <si>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</si>
  <si>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</si>
  <si>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</si>
  <si>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</si>
  <si>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</si>
  <si>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</si>
  <si>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</si>
  <si>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</si>
  <si>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</si>
  <si>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</si>
  <si>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</si>
  <si>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</si>
  <si>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</si>
  <si>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</si>
  <si>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</si>
  <si>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</si>
  <si>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</si>
  <si>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</si>
  <si>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</si>
  <si>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</si>
  <si>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</si>
  <si>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</si>
  <si>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</si>
  <si>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</si>
  <si>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</si>
  <si>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</si>
  <si>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</si>
  <si>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</si>
  <si>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</si>
  <si>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</si>
  <si>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</si>
  <si>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</si>
  <si>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</si>
  <si>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</si>
  <si>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</si>
  <si>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</si>
  <si>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</si>
  <si>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</si>
  <si>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</si>
  <si>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</si>
  <si>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</si>
  <si>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</si>
  <si>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</si>
  <si>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</si>
  <si>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</si>
  <si>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</si>
  <si>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</si>
  <si>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</si>
  <si>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</si>
  <si>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</si>
  <si>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</si>
  <si>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</si>
  <si>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</si>
  <si>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</si>
  <si>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</si>
  <si>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</si>
  <si>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</si>
  <si>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</si>
  <si>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</si>
  <si>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</si>
  <si>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</si>
  <si>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</si>
  <si>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</si>
  <si>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</si>
  <si>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</si>
  <si>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</si>
  <si>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</si>
  <si>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</si>
  <si>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</si>
  <si>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</si>
  <si>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</si>
  <si>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</si>
  <si>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</si>
  <si>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</si>
  <si>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</si>
  <si>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</si>
  <si>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</si>
  <si>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</si>
  <si>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</si>
  <si>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</si>
  <si>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</si>
  <si>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</si>
  <si>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</si>
  <si>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</si>
  <si>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</si>
  <si>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</si>
  <si>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</si>
  <si>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</si>
  <si>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</si>
  <si>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</si>
  <si>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</si>
  <si>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</si>
  <si>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</si>
  <si>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</si>
  <si>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</si>
  <si>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</si>
  <si>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</si>
  <si>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</si>
  <si>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</si>
  <si>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</si>
  <si>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</si>
  <si>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</si>
  <si>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</si>
  <si>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</si>
  <si>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</si>
  <si>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</si>
  <si>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</si>
  <si>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</si>
  <si>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</si>
  <si>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</si>
  <si>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</si>
  <si>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</si>
  <si>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</si>
  <si>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</si>
  <si>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</si>
  <si>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</si>
  <si>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</si>
  <si>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</si>
  <si>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</si>
  <si>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</si>
  <si>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</si>
  <si>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</si>
  <si>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</si>
  <si>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</si>
  <si>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</si>
  <si>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</si>
  <si>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</si>
  <si>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</si>
  <si>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</si>
  <si>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</si>
  <si>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</si>
  <si>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</si>
  <si>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</si>
  <si>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</si>
  <si>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</si>
  <si>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</si>
  <si>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</si>
  <si>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</si>
  <si>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</si>
  <si>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</si>
  <si>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</si>
  <si>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</si>
  <si>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</si>
  <si>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</si>
  <si>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</si>
  <si>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</si>
  <si>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</si>
  <si>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</si>
  <si>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</si>
  <si>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</si>
  <si>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</si>
  <si>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</si>
  <si>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</si>
  <si>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</si>
  <si>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</si>
  <si>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</si>
  <si>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</si>
  <si>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</si>
  <si>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</si>
  <si>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</si>
  <si>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</si>
  <si>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</si>
  <si>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</si>
  <si>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</si>
  <si>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</si>
  <si>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</si>
  <si>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</si>
  <si>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</si>
  <si>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</si>
  <si>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</si>
  <si>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</si>
  <si>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</si>
  <si>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</si>
  <si>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</si>
  <si>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</si>
  <si>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</si>
  <si>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</si>
  <si>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</si>
  <si>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</si>
  <si>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</si>
  <si>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</si>
  <si>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</si>
  <si>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</si>
  <si>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</si>
  <si>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</si>
  <si>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</si>
  <si>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</si>
  <si>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</si>
  <si>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</si>
  <si>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</si>
  <si>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</si>
  <si>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</si>
  <si>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</si>
  <si>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</si>
  <si>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</si>
  <si>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</si>
  <si>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</si>
  <si>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</si>
  <si>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</si>
  <si>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</si>
  <si>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</si>
  <si>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</si>
  <si>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</si>
  <si>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</si>
  <si>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</si>
  <si>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</si>
  <si>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</si>
  <si>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</si>
  <si>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</si>
  <si>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</si>
  <si>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</si>
  <si>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</si>
  <si>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</si>
  <si>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</si>
  <si>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</si>
  <si>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</si>
  <si>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</si>
  <si>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</si>
  <si>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</si>
  <si>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</si>
  <si>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</si>
  <si>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</si>
  <si>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</si>
  <si>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</si>
  <si>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</si>
  <si>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</si>
  <si>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</si>
  <si>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</si>
  <si>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</si>
  <si>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</si>
  <si>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</si>
  <si>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</si>
  <si>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</si>
  <si>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</si>
  <si>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</si>
  <si>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</si>
  <si>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</si>
  <si>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</si>
  <si>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</si>
  <si>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</si>
  <si>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</si>
  <si>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</si>
  <si>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</si>
  <si>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</si>
  <si>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</si>
  <si>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</si>
  <si>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</si>
  <si>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</si>
  <si>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</si>
  <si>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</si>
  <si>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</si>
  <si>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</si>
  <si>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</si>
  <si>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</si>
  <si>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</si>
  <si>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</si>
  <si>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</si>
  <si>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</si>
  <si>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</si>
  <si>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</si>
  <si>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</si>
  <si>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</si>
  <si>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</si>
  <si>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</si>
  <si>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</si>
  <si>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</si>
  <si>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</si>
  <si>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</si>
  <si>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</si>
  <si>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</si>
  <si>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</si>
  <si>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</si>
  <si>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</si>
  <si>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</si>
  <si>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</si>
  <si>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</si>
  <si>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</si>
  <si>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</si>
  <si>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</si>
  <si>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</si>
  <si>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</si>
  <si>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</si>
  <si>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</si>
  <si>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</si>
  <si>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</si>
  <si>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</si>
  <si>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</si>
  <si>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</si>
  <si>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</si>
  <si>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</si>
  <si>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</si>
  <si>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</si>
  <si>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</si>
  <si>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</si>
  <si>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</si>
  <si>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</si>
  <si>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</si>
  <si>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</si>
  <si>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</si>
  <si>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</si>
  <si>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</si>
  <si>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</si>
  <si>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</si>
  <si>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</si>
  <si>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</si>
  <si>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</si>
  <si>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</si>
  <si>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</si>
  <si>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</si>
  <si>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</si>
  <si>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</si>
  <si>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</si>
  <si>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</si>
  <si>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</si>
  <si>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</si>
  <si>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</si>
  <si>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</si>
  <si>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</si>
  <si>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</si>
  <si>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</si>
  <si>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</si>
  <si>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</si>
  <si>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</si>
  <si>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</si>
  <si>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</si>
  <si>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</si>
  <si>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</si>
  <si>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</si>
  <si>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</si>
  <si>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</si>
  <si>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</si>
  <si>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</si>
  <si>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</si>
  <si>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</si>
  <si>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</si>
  <si>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</si>
  <si>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</si>
  <si>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</si>
  <si>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</si>
  <si>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</si>
  <si>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</si>
  <si>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</si>
  <si>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</si>
  <si>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</si>
  <si>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</si>
  <si>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</si>
  <si>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</si>
  <si>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</si>
  <si>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</si>
  <si>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</si>
  <si>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</si>
  <si>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</si>
  <si>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</si>
  <si>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</si>
  <si>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</si>
  <si>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</si>
  <si>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</si>
  <si>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</si>
  <si>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</si>
  <si>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</si>
  <si>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</si>
  <si>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</si>
  <si>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</si>
  <si>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</si>
  <si>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</si>
  <si>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</si>
  <si>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</si>
  <si>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</si>
  <si>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</si>
  <si>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</si>
  <si>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</si>
  <si>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</si>
  <si>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</si>
  <si>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</si>
  <si>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</si>
  <si>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</si>
  <si>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</si>
  <si>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</si>
  <si>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</si>
  <si>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</si>
  <si>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</si>
  <si>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</si>
  <si>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</si>
  <si>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</si>
  <si>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</si>
  <si>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</si>
  <si>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</si>
  <si>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</si>
  <si>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</si>
  <si>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</si>
  <si>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</si>
  <si>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</si>
  <si>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</si>
  <si>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</si>
  <si>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</si>
  <si>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</si>
  <si>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</si>
  <si>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</si>
  <si>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</si>
  <si>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</si>
  <si>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</si>
  <si>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</si>
  <si>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</si>
  <si>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</si>
  <si>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</si>
  <si>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</si>
  <si>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</si>
  <si>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</si>
  <si>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</si>
  <si>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</si>
  <si>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</si>
  <si>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</si>
  <si>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</si>
  <si>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</si>
  <si>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</si>
  <si>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</si>
  <si>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</si>
  <si>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</si>
  <si>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</si>
  <si>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</si>
  <si>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</si>
  <si>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</si>
  <si>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</si>
  <si>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</si>
  <si>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</si>
  <si>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</si>
  <si>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</si>
  <si>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</si>
  <si>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</si>
  <si>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</si>
  <si>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</si>
  <si>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</si>
  <si>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</si>
  <si>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</si>
  <si>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</si>
  <si>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</si>
  <si>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</si>
  <si>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</si>
  <si>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</si>
  <si>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</si>
  <si>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</si>
  <si>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</si>
  <si>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</si>
  <si>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</si>
  <si>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</si>
  <si>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</si>
  <si>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</si>
  <si>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</si>
  <si>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</si>
  <si>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</si>
  <si>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</si>
  <si>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</si>
  <si>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</si>
  <si>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</si>
  <si>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</si>
  <si>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</si>
  <si>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</si>
  <si>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</si>
  <si>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</si>
  <si>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</si>
  <si>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</si>
  <si>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</si>
  <si>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</si>
  <si>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</si>
  <si>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</si>
  <si>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</si>
  <si>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</si>
  <si>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</si>
  <si>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</si>
  <si>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</si>
  <si>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</si>
  <si>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</si>
  <si>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</si>
  <si>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</si>
  <si>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</si>
  <si>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</si>
  <si>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</si>
  <si>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</si>
  <si>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</si>
  <si>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</si>
  <si>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</si>
  <si>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</si>
  <si>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</si>
  <si>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</si>
  <si>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</si>
  <si>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</si>
  <si>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</si>
  <si>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</si>
  <si>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</si>
  <si>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</si>
  <si>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</si>
  <si>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</si>
  <si>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</si>
  <si>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</si>
  <si>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</si>
  <si>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</si>
  <si>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</si>
  <si>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</si>
  <si>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</si>
  <si>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</si>
  <si>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</si>
  <si>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</si>
  <si>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</si>
  <si>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</si>
  <si>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</si>
  <si>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</si>
  <si>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</si>
  <si>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</si>
  <si>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</si>
  <si>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</si>
  <si>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</si>
  <si>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</si>
  <si>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</si>
  <si>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</si>
  <si>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</si>
  <si>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</si>
  <si>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</si>
  <si>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</si>
  <si>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</si>
  <si>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</si>
  <si>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</si>
  <si>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</si>
  <si>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</si>
  <si>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</si>
  <si>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</si>
  <si>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</si>
  <si>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</si>
  <si>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</si>
  <si>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</si>
  <si>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</si>
  <si>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</si>
  <si>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</si>
  <si>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</si>
  <si>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</si>
  <si>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</si>
  <si>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</si>
  <si>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</si>
  <si>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</si>
  <si>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</si>
  <si>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</si>
  <si>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</si>
  <si>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</si>
  <si>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</si>
  <si>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</si>
  <si>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</si>
  <si>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</si>
  <si>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</si>
  <si>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</si>
  <si>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</si>
  <si>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</si>
  <si>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</si>
  <si>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</si>
  <si>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</si>
  <si>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</si>
  <si>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</si>
  <si>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</si>
  <si>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</si>
  <si>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</si>
  <si>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</si>
  <si>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</si>
  <si>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</si>
  <si>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</si>
  <si>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</si>
  <si>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</si>
  <si>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</si>
  <si>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</si>
  <si>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</si>
  <si>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</si>
  <si>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</si>
  <si>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</si>
  <si>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</si>
  <si>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</si>
  <si>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</si>
  <si>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</si>
  <si>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</si>
  <si>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</si>
  <si>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</si>
  <si>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</si>
  <si>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</si>
  <si>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</si>
  <si>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</si>
  <si>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</si>
  <si>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</si>
  <si>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</si>
  <si>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</si>
  <si>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</si>
  <si>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</si>
  <si>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</si>
  <si>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</si>
  <si>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</si>
  <si>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</si>
  <si>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</si>
  <si>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</si>
  <si>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</si>
  <si>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</si>
  <si>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</si>
  <si>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</si>
  <si>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</si>
  <si>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</si>
  <si>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</si>
  <si>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</si>
  <si>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</si>
  <si>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</si>
  <si>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</si>
  <si>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</si>
  <si>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</si>
  <si>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</si>
  <si>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</si>
  <si>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</si>
  <si>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</si>
  <si>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</si>
  <si>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</si>
  <si>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</si>
  <si>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</si>
  <si>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</si>
  <si>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</si>
  <si>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</si>
  <si>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</si>
  <si>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</si>
  <si>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</si>
  <si>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</si>
  <si>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</si>
  <si>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</si>
  <si>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</si>
  <si>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</si>
  <si>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</si>
  <si>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</si>
  <si>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</si>
  <si>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</si>
  <si>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</si>
  <si>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</si>
  <si>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</si>
  <si>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</si>
  <si>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</si>
  <si>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</si>
  <si>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</si>
  <si>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</si>
  <si>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</si>
  <si>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</si>
  <si>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</si>
  <si>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</si>
  <si>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</si>
  <si>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</si>
  <si>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</si>
  <si>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</si>
  <si>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</si>
  <si>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</si>
  <si>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</si>
  <si>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</si>
  <si>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</si>
  <si>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</si>
  <si>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</si>
  <si>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</si>
  <si>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</si>
  <si>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</si>
  <si>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</si>
  <si>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</si>
  <si>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</si>
  <si>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</si>
  <si>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</si>
  <si>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</si>
  <si>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</si>
  <si>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</si>
  <si>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</si>
  <si>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</si>
  <si>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</si>
  <si>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</si>
  <si>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</si>
  <si>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</si>
  <si>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</si>
  <si>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</si>
  <si>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</si>
  <si>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</si>
  <si>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</si>
  <si>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</si>
  <si>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</si>
  <si>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</si>
  <si>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</si>
  <si>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</si>
  <si>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</si>
  <si>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</si>
  <si>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</si>
  <si>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</si>
  <si>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</si>
  <si>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</si>
  <si>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</si>
  <si>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</si>
  <si>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</si>
  <si>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</si>
  <si>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</si>
  <si>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</si>
  <si>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</si>
  <si>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</si>
  <si>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</si>
  <si>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</si>
  <si>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</si>
  <si>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</si>
  <si>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</si>
  <si>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</si>
  <si>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</si>
  <si>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</si>
  <si>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</si>
  <si>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</si>
  <si>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</si>
  <si>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</si>
  <si>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</si>
  <si>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</si>
  <si>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</si>
  <si>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</si>
  <si>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</si>
  <si>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</si>
  <si>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</si>
  <si>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</si>
  <si>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</si>
  <si>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</si>
  <si>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</si>
  <si>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</si>
  <si>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</si>
  <si>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</si>
  <si>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</si>
  <si>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</si>
  <si>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</si>
  <si>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</si>
  <si>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</si>
  <si>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</si>
  <si>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</si>
  <si>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</si>
  <si>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</si>
  <si>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</si>
  <si>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</si>
  <si>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</si>
  <si>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</si>
  <si>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</si>
  <si>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</si>
  <si>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</si>
  <si>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</si>
  <si>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</si>
  <si>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</si>
  <si>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</si>
  <si>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</si>
  <si>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</si>
  <si>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</si>
  <si>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</si>
  <si>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</si>
  <si>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</si>
  <si>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</si>
  <si>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</si>
  <si>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</si>
  <si>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</si>
  <si>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</si>
  <si>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</si>
  <si>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</si>
  <si>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</si>
  <si>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</si>
  <si>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</si>
  <si>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</si>
  <si>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</si>
  <si>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</si>
  <si>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</si>
  <si>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</si>
  <si>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</si>
  <si>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</si>
  <si>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</si>
  <si>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</si>
  <si>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</si>
  <si>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</si>
  <si>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</si>
  <si>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</si>
  <si>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</si>
  <si>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</si>
  <si>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</si>
  <si>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</si>
  <si>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</si>
  <si>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</si>
  <si>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</si>
  <si>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</si>
  <si>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</si>
  <si>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</si>
  <si>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</si>
  <si>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</si>
  <si>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</si>
  <si>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</si>
  <si>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</si>
  <si>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</si>
  <si>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</si>
  <si>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</si>
  <si>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</si>
  <si>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</si>
  <si>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</si>
  <si>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</si>
  <si>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</si>
  <si>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</si>
  <si>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</si>
  <si>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</si>
  <si>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</si>
  <si>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</si>
  <si>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</si>
  <si>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</si>
  <si>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</si>
  <si>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</si>
  <si>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</si>
  <si>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</si>
  <si>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</si>
  <si>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</si>
  <si>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</si>
  <si>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</si>
  <si>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</si>
  <si>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</si>
  <si>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</si>
  <si>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</si>
  <si>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</si>
  <si>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</si>
  <si>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</si>
  <si>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</si>
  <si>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</si>
  <si>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</si>
  <si>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</si>
  <si>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</si>
  <si>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</si>
  <si>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</si>
  <si>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</si>
  <si>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</si>
  <si>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</si>
  <si>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</si>
  <si>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</si>
  <si>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</si>
  <si>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</si>
  <si>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</si>
  <si>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</si>
  <si>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</si>
  <si>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</si>
  <si>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</si>
  <si>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</si>
  <si>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</si>
  <si>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</si>
  <si>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</si>
  <si>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</si>
  <si>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</si>
  <si>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</si>
  <si>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</si>
  <si>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</si>
  <si>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</si>
  <si>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</si>
  <si>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</si>
  <si>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</si>
  <si>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</si>
  <si>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</si>
  <si>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</si>
  <si>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</si>
  <si>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</si>
  <si>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</si>
  <si>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</si>
  <si>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</si>
  <si>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</si>
  <si>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</si>
  <si>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</si>
  <si>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</si>
  <si>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</si>
  <si>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</si>
  <si>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</si>
  <si>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</si>
  <si>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</si>
  <si>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</si>
  <si>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</si>
  <si>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</si>
  <si>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</si>
  <si>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</si>
  <si>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</si>
  <si>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</si>
  <si>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</si>
  <si>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</si>
  <si>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</si>
  <si>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</si>
  <si>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</si>
  <si>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</si>
  <si>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</si>
  <si>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</si>
  <si>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</si>
  <si>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</si>
  <si>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</si>
  <si>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</si>
  <si>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</si>
  <si>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</si>
  <si>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</si>
  <si>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</si>
  <si>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</si>
  <si>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</si>
  <si>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</si>
  <si>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</si>
  <si>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</si>
  <si>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</si>
  <si>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</si>
  <si>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</si>
  <si>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</si>
  <si>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</si>
  <si>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</si>
  <si>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</si>
  <si>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</si>
  <si>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</si>
  <si>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</si>
  <si>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</si>
  <si>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</si>
  <si>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</si>
  <si>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</si>
  <si>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</si>
  <si>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</si>
  <si>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</si>
  <si>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</si>
  <si>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</si>
  <si>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</si>
  <si>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</si>
  <si>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</si>
  <si>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</si>
  <si>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</si>
  <si>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</si>
  <si>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</si>
  <si>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</si>
  <si>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</si>
  <si>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</si>
  <si>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</si>
  <si>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</si>
  <si>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</si>
  <si>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</si>
  <si>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</si>
  <si>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</si>
  <si>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</si>
  <si>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</si>
  <si>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</si>
  <si>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</si>
  <si>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</si>
  <si>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</si>
  <si>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</si>
  <si>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</si>
  <si>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</si>
  <si>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</si>
  <si>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</si>
  <si>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</si>
  <si>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</si>
  <si>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</si>
  <si>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</si>
  <si>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</si>
  <si>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</si>
  <si>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</si>
  <si>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</si>
  <si>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</si>
  <si>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</si>
  <si>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</si>
  <si>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</si>
  <si>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</si>
  <si>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</si>
  <si>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</si>
  <si>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</si>
  <si>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</si>
  <si>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</si>
  <si>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</si>
  <si>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</si>
  <si>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</si>
  <si>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</si>
  <si>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</si>
  <si>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</si>
  <si>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</si>
  <si>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</si>
  <si>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</si>
  <si>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</si>
  <si>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</si>
  <si>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</si>
  <si>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</si>
  <si>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</si>
  <si>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</si>
  <si>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</si>
  <si>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</si>
  <si>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</si>
  <si>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</si>
  <si>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</si>
  <si>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</si>
  <si>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</si>
  <si>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</si>
  <si>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</si>
  <si>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</si>
  <si>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</si>
  <si>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</si>
  <si>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</si>
  <si>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</si>
  <si>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</si>
  <si>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</si>
  <si>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</si>
  <si>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</si>
  <si>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</si>
  <si>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</si>
  <si>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</si>
  <si>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</si>
  <si>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</si>
  <si>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</si>
  <si>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</si>
  <si>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</si>
  <si>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</si>
  <si>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</si>
  <si>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</si>
  <si>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</si>
  <si>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</si>
  <si>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</si>
  <si>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</si>
  <si>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</si>
  <si>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</si>
  <si>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</si>
  <si>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</si>
  <si>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</si>
  <si>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</si>
  <si>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</si>
  <si>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</si>
  <si>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</si>
  <si>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</si>
  <si>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</si>
  <si>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</si>
  <si>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</si>
  <si>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</si>
  <si>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</si>
  <si>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</si>
  <si>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</si>
  <si>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</si>
  <si>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</si>
  <si>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</si>
  <si>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</si>
  <si>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</si>
  <si>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</si>
  <si>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</si>
  <si>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</si>
  <si>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</si>
  <si>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</si>
  <si>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</si>
  <si>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</si>
  <si>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</si>
  <si>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</si>
  <si>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</si>
  <si>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</si>
  <si>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</si>
  <si>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</si>
  <si>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</si>
  <si>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</si>
  <si>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</si>
  <si>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</si>
  <si>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</si>
  <si>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</si>
  <si>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</si>
  <si>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</si>
  <si>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</si>
  <si>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</si>
  <si>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</si>
  <si>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</si>
  <si>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</si>
  <si>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</si>
  <si>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</si>
  <si>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</si>
  <si>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</si>
  <si>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</si>
  <si>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</si>
  <si>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</si>
  <si>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</si>
  <si>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</si>
  <si>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</si>
  <si>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</si>
  <si>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</si>
  <si>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</si>
  <si>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</si>
  <si>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</si>
  <si>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</si>
  <si>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</si>
  <si>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</si>
  <si>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</si>
  <si>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</si>
  <si>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</si>
  <si>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</si>
  <si>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</si>
  <si>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</si>
  <si>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</si>
  <si>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</si>
  <si>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</si>
  <si>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</si>
  <si>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</si>
  <si>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</si>
  <si>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</si>
  <si>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</si>
  <si>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</si>
  <si>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</si>
  <si>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</si>
  <si>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</si>
  <si>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</si>
  <si>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</si>
  <si>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</si>
  <si>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</si>
  <si>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</si>
  <si>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</si>
  <si>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</si>
  <si>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</si>
  <si>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</si>
  <si>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</si>
  <si>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</si>
  <si>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</si>
  <si>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</si>
  <si>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</si>
  <si>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</si>
  <si>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</si>
  <si>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</si>
  <si>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</si>
  <si>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</si>
  <si>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</si>
  <si>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</si>
  <si>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</si>
  <si>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</si>
  <si>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</si>
  <si>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</si>
  <si>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</si>
  <si>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</si>
  <si>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</si>
  <si>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</si>
  <si>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</si>
  <si>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</si>
  <si>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</si>
  <si>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</si>
  <si>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</si>
  <si>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</si>
  <si>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</si>
  <si>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</si>
  <si>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</si>
  <si>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</si>
  <si>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</si>
  <si>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</si>
  <si>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</si>
  <si>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</si>
  <si>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</si>
  <si>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</si>
  <si>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</si>
  <si>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</si>
  <si>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</si>
  <si>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</si>
  <si>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</si>
  <si>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</si>
  <si>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</si>
  <si>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</si>
  <si>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</si>
  <si>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</si>
  <si>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</si>
  <si>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</si>
  <si>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</si>
  <si>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</si>
  <si>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</si>
  <si>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</si>
  <si>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</si>
  <si>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</si>
  <si>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</si>
  <si>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</si>
  <si>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</si>
  <si>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</si>
  <si>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</si>
  <si>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</si>
  <si>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</si>
  <si>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</si>
  <si>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</si>
  <si>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</si>
  <si>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</si>
  <si>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</si>
  <si>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</si>
  <si>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</si>
  <si>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</si>
  <si>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</si>
  <si>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</si>
  <si>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</si>
  <si>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</si>
  <si>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</si>
  <si>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</si>
  <si>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</si>
  <si>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</si>
  <si>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</si>
  <si>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</si>
  <si>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</si>
  <si>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</si>
  <si>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</si>
  <si>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</si>
  <si>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</si>
  <si>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</si>
  <si>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</si>
  <si>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</si>
  <si>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</si>
  <si>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</si>
  <si>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</si>
  <si>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</si>
  <si>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</si>
  <si>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</si>
  <si>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</si>
  <si>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</si>
  <si>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</si>
  <si>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</si>
  <si>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</si>
  <si>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</si>
  <si>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</si>
  <si>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</si>
  <si>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</si>
  <si>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</si>
  <si>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</si>
  <si>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</si>
  <si>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</si>
  <si>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</si>
  <si>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</si>
  <si>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</si>
  <si>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</si>
  <si>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</si>
  <si>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</si>
  <si>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</si>
  <si>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</si>
  <si>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</si>
  <si>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</si>
  <si>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</si>
  <si>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</si>
  <si>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</si>
  <si>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</si>
  <si>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</si>
  <si>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</si>
  <si>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</si>
  <si>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</si>
  <si>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</si>
  <si>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</si>
  <si>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</si>
  <si>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</si>
  <si>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</si>
  <si>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</si>
  <si>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</si>
  <si>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</si>
  <si>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</si>
  <si>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</si>
  <si>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</si>
  <si>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</si>
  <si>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</si>
  <si>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</si>
  <si>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</si>
  <si>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</si>
  <si>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</si>
  <si>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</si>
  <si>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</si>
  <si>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</si>
  <si>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</si>
  <si>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</si>
  <si>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</si>
  <si>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</si>
  <si>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</si>
  <si>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</si>
  <si>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</si>
  <si>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</si>
  <si>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</si>
  <si>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</si>
  <si>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</si>
  <si>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</si>
  <si>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</si>
  <si>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</si>
  <si>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</si>
  <si>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</si>
  <si>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</si>
  <si>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</si>
  <si>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</si>
  <si>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</si>
  <si>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</si>
  <si>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</si>
  <si>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</si>
  <si>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</si>
  <si>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</si>
  <si>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</si>
  <si>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</si>
  <si>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</si>
  <si>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</si>
  <si>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</si>
  <si>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</si>
  <si>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</si>
  <si>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</si>
  <si>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</si>
  <si>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</si>
  <si>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</si>
  <si>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</si>
  <si>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</si>
  <si>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</si>
  <si>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</si>
  <si>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</si>
  <si>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</si>
  <si>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</si>
  <si>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</si>
  <si>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</si>
  <si>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</si>
  <si>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</si>
  <si>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</si>
  <si>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</si>
  <si>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</si>
  <si>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</si>
  <si>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</si>
  <si>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</si>
  <si>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</si>
  <si>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</si>
  <si>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</si>
  <si>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</si>
  <si>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</si>
  <si>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</si>
  <si>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</si>
  <si>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</si>
  <si>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</si>
  <si>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</si>
  <si>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</si>
  <si>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</si>
  <si>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</si>
  <si>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</si>
  <si>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</si>
  <si>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</si>
  <si>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</si>
  <si>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</si>
  <si>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</si>
  <si>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</si>
  <si>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</si>
  <si>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</si>
  <si>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</si>
  <si>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</si>
  <si>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</si>
  <si>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</si>
  <si>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</si>
  <si>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</si>
  <si>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</si>
  <si>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</si>
  <si>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</si>
  <si>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</si>
  <si>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</si>
  <si>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</si>
  <si>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</si>
  <si>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</si>
  <si>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</si>
  <si>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</si>
  <si>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</si>
  <si>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</si>
  <si>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</si>
  <si>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</si>
  <si>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</si>
  <si>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</si>
  <si>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</si>
  <si>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</si>
  <si>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</si>
  <si>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</si>
  <si>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</si>
  <si>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</si>
  <si>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</si>
  <si>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</si>
  <si>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</si>
  <si>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</si>
  <si>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</si>
  <si>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</si>
  <si>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</si>
  <si>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</si>
  <si>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</si>
  <si>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</si>
  <si>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</si>
  <si>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</si>
  <si>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</si>
  <si>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</si>
  <si>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</si>
  <si>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</si>
  <si>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</si>
  <si>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</si>
  <si>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</si>
  <si>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</si>
  <si>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</si>
  <si>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</si>
  <si>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</si>
  <si>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</si>
  <si>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</si>
  <si>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</si>
  <si>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</si>
  <si>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</si>
  <si>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</si>
  <si>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</si>
  <si>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</si>
  <si>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</si>
  <si>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</si>
  <si>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</si>
  <si>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</si>
  <si>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</si>
  <si>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</si>
  <si>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</si>
  <si>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</si>
  <si>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</si>
  <si>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</si>
  <si>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</si>
  <si>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</si>
  <si>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</si>
  <si>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</si>
  <si>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</si>
  <si>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</si>
  <si>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</si>
  <si>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</si>
  <si>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</si>
  <si>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</si>
  <si>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</si>
  <si>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</si>
  <si>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</si>
  <si>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</si>
  <si>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</si>
  <si>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</si>
  <si>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</si>
  <si>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</si>
  <si>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</si>
  <si>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</si>
  <si>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</si>
  <si>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</si>
  <si>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</si>
  <si>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</si>
  <si>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</si>
  <si>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</si>
  <si>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</si>
  <si>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</si>
  <si>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</si>
  <si>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</si>
  <si>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</si>
  <si>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</si>
  <si>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</si>
  <si>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</si>
  <si>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</si>
  <si>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</si>
  <si>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</si>
  <si>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</si>
  <si>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</si>
  <si>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</si>
  <si>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</si>
  <si>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</si>
  <si>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</si>
  <si>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</si>
  <si>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</si>
  <si>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</si>
  <si>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</si>
  <si>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</si>
  <si>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</si>
  <si>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</si>
  <si>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</si>
  <si>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</si>
  <si>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</si>
  <si>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</si>
  <si>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</si>
  <si>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</si>
  <si>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</si>
  <si>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</si>
  <si>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</si>
  <si>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</si>
  <si>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</si>
  <si>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</si>
  <si>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</si>
  <si>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</si>
  <si>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</si>
  <si>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</si>
  <si>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</si>
  <si>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</si>
  <si>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</si>
  <si>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</si>
  <si>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</si>
  <si>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</si>
  <si>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</si>
  <si>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</si>
  <si>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</si>
  <si>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</si>
  <si>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</si>
  <si>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</si>
  <si>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</si>
  <si>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</si>
  <si>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</si>
  <si>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</si>
  <si>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</si>
  <si>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</si>
  <si>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</si>
  <si>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</si>
  <si>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</si>
  <si>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</si>
  <si>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</si>
  <si>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</si>
  <si>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</si>
  <si>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</si>
  <si>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</si>
  <si>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</si>
  <si>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</si>
  <si>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</si>
  <si>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</si>
  <si>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</si>
  <si>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</si>
  <si>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</si>
  <si>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</si>
  <si>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</si>
  <si>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</si>
  <si>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</si>
  <si>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</si>
  <si>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</si>
  <si>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</si>
  <si>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</si>
  <si>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</si>
  <si>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</si>
  <si>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</si>
  <si>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</si>
  <si>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</si>
  <si>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</si>
  <si>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</si>
  <si>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</si>
  <si>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</si>
  <si>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</si>
  <si>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</si>
  <si>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</si>
  <si>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</si>
  <si>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</si>
  <si>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</si>
  <si>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</si>
  <si>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</si>
  <si>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</si>
  <si>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</si>
  <si>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</si>
  <si>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</si>
  <si>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</si>
  <si>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</si>
  <si>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</si>
  <si>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</si>
  <si>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</si>
  <si>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</si>
  <si>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</si>
  <si>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</si>
  <si>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</si>
  <si>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</si>
  <si>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</si>
  <si>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</si>
  <si>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</si>
  <si>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</si>
  <si>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</si>
  <si>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</si>
  <si>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</si>
  <si>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</si>
  <si>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</si>
  <si>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</si>
  <si>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</si>
  <si>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</si>
  <si>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</si>
  <si>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</si>
  <si>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</si>
  <si>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</si>
  <si>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</si>
  <si>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</si>
  <si>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</si>
  <si>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</si>
  <si>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</si>
  <si>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</si>
  <si>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</si>
  <si>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</si>
  <si>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</si>
  <si>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</si>
  <si>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</si>
  <si>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</si>
  <si>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</si>
  <si>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</si>
  <si>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</si>
  <si>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</si>
  <si>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</si>
  <si>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</si>
  <si>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</si>
  <si>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</si>
  <si>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</si>
  <si>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</si>
  <si>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</si>
  <si>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</si>
  <si>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</si>
  <si>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</si>
  <si>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</si>
  <si>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</si>
  <si>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</si>
  <si>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</si>
  <si>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</si>
  <si>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</si>
  <si>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</si>
  <si>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</si>
  <si>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</si>
  <si>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</si>
  <si>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</si>
  <si>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</si>
  <si>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</si>
  <si>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</si>
  <si>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</si>
  <si>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</si>
  <si>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</si>
  <si>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</si>
  <si>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</si>
  <si>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</si>
  <si>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</si>
  <si>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</si>
  <si>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</si>
  <si>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</si>
  <si>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</si>
  <si>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</si>
  <si>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</si>
  <si>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</si>
  <si>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</si>
  <si>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</si>
  <si>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</si>
  <si>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</si>
  <si>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</si>
  <si>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</si>
  <si>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</si>
  <si>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</si>
  <si>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</si>
  <si>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</si>
  <si>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</si>
  <si>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</si>
  <si>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</si>
  <si>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</si>
  <si>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</si>
  <si>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</si>
  <si>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</si>
  <si>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</si>
  <si>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</si>
  <si>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</si>
  <si>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</si>
  <si>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</si>
  <si>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</si>
  <si>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</si>
  <si>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</si>
  <si>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</si>
  <si>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</si>
  <si>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</si>
  <si>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</si>
  <si>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</si>
  <si>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</si>
  <si>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</si>
  <si>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</si>
  <si>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</si>
  <si>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</si>
  <si>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</si>
  <si>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</si>
  <si>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</si>
  <si>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</si>
  <si>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</si>
  <si>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</si>
  <si>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</si>
  <si>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</si>
  <si>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</si>
  <si>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</si>
  <si>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</si>
  <si>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</si>
  <si>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</si>
  <si>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</si>
  <si>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</si>
  <si>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</si>
  <si>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</si>
  <si>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</si>
  <si>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</si>
  <si>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</si>
  <si>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</si>
  <si>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</si>
  <si>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</si>
  <si>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</si>
  <si>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</si>
  <si>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</si>
  <si>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</si>
  <si>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</si>
  <si>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</si>
  <si>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</si>
  <si>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</si>
  <si>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</si>
  <si>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</si>
  <si>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</si>
  <si>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</si>
  <si>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</si>
  <si>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</si>
  <si>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</si>
  <si>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</si>
  <si>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</si>
  <si>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</si>
  <si>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</si>
  <si>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</si>
  <si>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</si>
  <si>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</si>
  <si>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</si>
  <si>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</si>
  <si>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</si>
  <si>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</si>
  <si>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</si>
  <si>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</si>
  <si>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</si>
  <si>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</si>
  <si>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</si>
  <si>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</si>
  <si>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</si>
  <si>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</si>
  <si>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</si>
  <si>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</si>
  <si>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</si>
  <si>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</si>
  <si>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</si>
  <si>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</si>
  <si>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</si>
  <si>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</si>
  <si>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</si>
  <si>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</si>
  <si>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</si>
  <si>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</si>
  <si>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</si>
  <si>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</si>
  <si>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</si>
  <si>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</si>
  <si>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</si>
  <si>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</si>
  <si>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</si>
  <si>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</si>
  <si>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</si>
  <si>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</si>
  <si>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</si>
  <si>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</si>
  <si>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</si>
  <si>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</si>
  <si>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</si>
  <si>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</si>
  <si>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</si>
  <si>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</si>
  <si>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</si>
  <si>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</si>
  <si>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</si>
  <si>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</si>
  <si>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</si>
  <si>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</si>
  <si>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</si>
  <si>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</si>
  <si>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</si>
  <si>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</si>
  <si>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</si>
  <si>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</si>
  <si>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</si>
  <si>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</si>
  <si>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</si>
  <si>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</si>
  <si>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</si>
  <si>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</si>
  <si>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</si>
  <si>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</si>
  <si>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</si>
  <si>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</si>
  <si>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</si>
  <si>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</si>
  <si>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</si>
  <si>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</si>
  <si>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</si>
  <si>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</si>
  <si>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</si>
  <si>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</si>
  <si>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</si>
  <si>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</si>
  <si>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</si>
  <si>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</si>
  <si>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</si>
  <si>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</si>
  <si>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</si>
  <si>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</si>
  <si>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</si>
  <si>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</si>
  <si>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</si>
  <si>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</si>
  <si>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</si>
  <si>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</si>
  <si>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</si>
  <si>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</si>
  <si>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</si>
  <si>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</si>
  <si>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</si>
  <si>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</si>
  <si>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</si>
  <si>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</si>
  <si>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</si>
  <si>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</si>
  <si>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</si>
  <si>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</si>
  <si>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</si>
  <si>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</si>
  <si>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</si>
  <si>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</si>
  <si>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</si>
  <si>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</si>
  <si>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</si>
  <si>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</si>
  <si>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</si>
  <si>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</si>
  <si>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</si>
  <si>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</si>
  <si>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</si>
  <si>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</si>
  <si>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</si>
  <si>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</si>
  <si>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</si>
  <si>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</si>
  <si>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</si>
  <si>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</si>
  <si>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</si>
  <si>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</si>
  <si>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</si>
  <si>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</si>
  <si>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</si>
  <si>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</si>
  <si>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</si>
  <si>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</si>
  <si>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</si>
  <si>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</si>
  <si>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</si>
  <si>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</si>
  <si>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</si>
  <si>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</si>
  <si>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</si>
  <si>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</si>
  <si>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</si>
  <si>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</si>
  <si>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</si>
  <si>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</si>
  <si>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</si>
  <si>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</si>
  <si>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</si>
  <si>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</si>
  <si>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</si>
  <si>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</si>
  <si>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</si>
  <si>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</si>
  <si>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</si>
  <si>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</si>
  <si>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</si>
  <si>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</si>
  <si>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</si>
  <si>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</si>
  <si>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</si>
  <si>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</si>
  <si>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</si>
  <si>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</si>
  <si>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</si>
  <si>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</si>
  <si>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</si>
  <si>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</si>
  <si>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</si>
  <si>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</si>
  <si>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</si>
  <si>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</si>
  <si>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</si>
  <si>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</si>
  <si>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</si>
  <si>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</si>
  <si>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</si>
  <si>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</si>
  <si>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</si>
  <si>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</si>
  <si>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</si>
  <si>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</si>
  <si>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</si>
  <si>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</si>
  <si>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</si>
  <si>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</si>
  <si>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</si>
  <si>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</si>
  <si>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</si>
  <si>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</si>
  <si>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</si>
  <si>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</si>
  <si>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</si>
  <si>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</si>
  <si>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</si>
  <si>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</si>
  <si>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</si>
  <si>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</si>
  <si>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</si>
  <si>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</si>
  <si>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</si>
  <si>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</si>
  <si>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</si>
  <si>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</si>
  <si>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</si>
  <si>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</si>
  <si>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</si>
  <si>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</si>
  <si>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</si>
  <si>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</si>
  <si>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</si>
  <si>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</si>
  <si>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</si>
  <si>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</si>
  <si>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</si>
  <si>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</si>
  <si>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</si>
  <si>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</si>
  <si>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</si>
  <si>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</si>
  <si>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</si>
  <si>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</si>
  <si>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</si>
  <si>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</si>
  <si>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</si>
  <si>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</si>
  <si>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</si>
  <si>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</si>
  <si>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</si>
  <si>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</si>
  <si>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</si>
  <si>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</si>
  <si>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</si>
  <si>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</si>
  <si>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</si>
  <si>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</si>
  <si>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</si>
  <si>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</si>
  <si>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</si>
  <si>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</si>
  <si>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</si>
  <si>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</si>
  <si>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</si>
  <si>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</si>
  <si>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</si>
  <si>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</si>
  <si>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</si>
  <si>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</si>
  <si>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</si>
  <si>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</si>
  <si>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</si>
  <si>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</si>
  <si>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</si>
  <si>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</si>
  <si>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</si>
  <si>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</si>
  <si>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</si>
  <si>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</si>
  <si>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</si>
  <si>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</si>
  <si>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</si>
  <si>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</si>
  <si>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</si>
  <si>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</si>
  <si>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</si>
  <si>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</si>
  <si>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</si>
  <si>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</si>
  <si>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</si>
  <si>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</si>
  <si>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</si>
  <si>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</si>
  <si>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</si>
  <si>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</si>
  <si>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</si>
  <si>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</si>
  <si>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</si>
  <si>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</si>
  <si>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</si>
  <si>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</si>
  <si>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</si>
  <si>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</si>
  <si>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</si>
  <si>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</si>
  <si>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</si>
  <si>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</si>
  <si>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</si>
  <si>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</si>
  <si>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</si>
  <si>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</si>
  <si>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</si>
  <si>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</si>
  <si>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</si>
  <si>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</si>
  <si>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</si>
  <si>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</si>
  <si>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</si>
  <si>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</si>
  <si>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</si>
  <si>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</si>
  <si>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</si>
  <si>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</si>
  <si>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</si>
  <si>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</si>
  <si>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</si>
  <si>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</si>
  <si>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</si>
  <si>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</si>
  <si>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</si>
  <si>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</si>
  <si>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</si>
  <si>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</si>
  <si>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</si>
  <si>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</si>
  <si>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</si>
  <si>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</si>
  <si>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</si>
  <si>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</si>
  <si>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</si>
  <si>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</si>
  <si>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</si>
  <si>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</si>
  <si>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</si>
  <si>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</si>
  <si>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</si>
  <si>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</si>
  <si>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</si>
  <si>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</si>
  <si>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</si>
  <si>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</si>
  <si>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</si>
  <si>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</si>
  <si>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</si>
  <si>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</si>
  <si>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</si>
  <si>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</si>
  <si>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</si>
  <si>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</si>
  <si>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</si>
  <si>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</si>
  <si>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</si>
  <si>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</si>
  <si>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</si>
  <si>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</si>
  <si>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</si>
  <si>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</si>
  <si>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</si>
  <si>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</si>
  <si>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</si>
  <si>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</si>
  <si>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</si>
  <si>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</si>
  <si>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</si>
  <si>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</si>
  <si>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</si>
  <si>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</si>
  <si>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</si>
  <si>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</si>
  <si>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</si>
  <si>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</si>
  <si>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</si>
  <si>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</si>
  <si>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</si>
  <si>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</si>
  <si>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</si>
  <si>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</si>
  <si>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</si>
  <si>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</si>
  <si>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</si>
  <si>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</si>
  <si>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</si>
  <si>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</si>
  <si>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</si>
  <si>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</si>
  <si>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</si>
  <si>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</si>
  <si>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</si>
  <si>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</si>
  <si>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</si>
  <si>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</si>
  <si>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</si>
  <si>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</si>
  <si>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</si>
  <si>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</si>
  <si>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</si>
  <si>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</si>
  <si>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</si>
  <si>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</si>
  <si>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</si>
  <si>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</si>
  <si>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</si>
  <si>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</si>
  <si>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</si>
  <si>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</si>
  <si>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</si>
  <si>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</si>
  <si>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</si>
  <si>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</si>
  <si>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</si>
  <si>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</si>
  <si>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</si>
  <si>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</si>
  <si>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</si>
  <si>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</si>
  <si>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</si>
  <si>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</si>
  <si>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</si>
  <si>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</si>
  <si>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</si>
  <si>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</si>
  <si>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</si>
  <si>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</si>
  <si>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</si>
  <si>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</si>
  <si>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</si>
  <si>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</si>
  <si>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</si>
  <si>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</si>
  <si>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</si>
  <si>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</si>
  <si>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</si>
  <si>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</si>
  <si>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</si>
  <si>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</si>
  <si>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</si>
  <si>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</si>
  <si>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</si>
  <si>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</si>
  <si>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</si>
  <si>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</si>
  <si>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</si>
  <si>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</si>
  <si>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</si>
  <si>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</si>
  <si>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</si>
  <si>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</si>
  <si>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</si>
  <si>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</si>
  <si>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</si>
  <si>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</si>
  <si>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</si>
  <si>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</si>
  <si>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</si>
  <si>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</si>
  <si>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</si>
  <si>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</si>
  <si>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</si>
  <si>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</si>
  <si>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</si>
  <si>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</si>
  <si>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</si>
  <si>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</si>
  <si>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</si>
  <si>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</si>
  <si>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</si>
  <si>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</si>
  <si>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</si>
  <si>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</si>
  <si>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</si>
  <si>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</si>
  <si>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</si>
  <si>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</si>
  <si>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</si>
  <si>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</si>
  <si>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</si>
  <si>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</si>
  <si>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</si>
  <si>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</si>
  <si>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</si>
  <si>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</si>
  <si>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</si>
  <si>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</si>
  <si>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</si>
  <si>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</si>
  <si>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</si>
  <si>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</si>
  <si>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</si>
  <si>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</si>
  <si>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</si>
  <si>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</si>
  <si>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</si>
  <si>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</si>
  <si>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</si>
  <si>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</si>
  <si>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</si>
  <si>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</si>
  <si>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</si>
  <si>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</si>
  <si>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</si>
  <si>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</si>
  <si>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</si>
  <si>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</si>
  <si>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</si>
  <si>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</si>
  <si>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</si>
  <si>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</si>
  <si>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</si>
  <si>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</si>
  <si>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</si>
  <si>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</si>
  <si>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</si>
  <si>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</si>
  <si>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</si>
  <si>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</si>
  <si>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</si>
  <si>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</si>
  <si>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</si>
  <si>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</si>
  <si>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</si>
  <si>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</si>
  <si>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</si>
  <si>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</si>
  <si>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</si>
  <si>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</si>
  <si>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</si>
  <si>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</si>
  <si>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</si>
  <si>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</si>
  <si>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</si>
  <si>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</si>
  <si>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</si>
  <si>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</si>
  <si>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</si>
  <si>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</si>
  <si>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</si>
  <si>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</si>
  <si>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</si>
  <si>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</si>
  <si>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</si>
  <si>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</si>
  <si>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</si>
  <si>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</si>
  <si>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</si>
  <si>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</si>
  <si>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</si>
  <si>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</si>
  <si>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</si>
  <si>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</si>
  <si>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</si>
  <si>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</si>
  <si>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</si>
  <si>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</si>
  <si>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</si>
  <si>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</si>
  <si>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</si>
  <si>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</si>
  <si>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</si>
  <si>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</si>
  <si>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</si>
  <si>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</si>
  <si>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</si>
  <si>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</si>
  <si>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</si>
  <si>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</si>
  <si>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</si>
  <si>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</si>
  <si>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</si>
  <si>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</si>
  <si>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</si>
  <si>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</si>
  <si>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</si>
  <si>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</si>
  <si>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</si>
  <si>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</si>
  <si>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</si>
  <si>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</si>
  <si>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</si>
  <si>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</si>
  <si>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</si>
  <si>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</si>
  <si>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</si>
  <si>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</si>
  <si>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</si>
  <si>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</si>
  <si>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</si>
  <si>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</si>
  <si>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</si>
  <si>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</si>
  <si>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</si>
  <si>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</si>
  <si>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</si>
  <si>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</si>
  <si>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</si>
  <si>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</si>
  <si>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</si>
  <si>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</si>
  <si>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</si>
  <si>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</si>
  <si>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</si>
  <si>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</si>
  <si>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</si>
  <si>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</si>
  <si>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</si>
  <si>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</si>
  <si>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</si>
  <si>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</si>
  <si>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</si>
  <si>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</si>
  <si>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</si>
  <si>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</si>
  <si>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</si>
  <si>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</si>
  <si>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</si>
  <si>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</si>
  <si>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</si>
  <si>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</si>
  <si>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</si>
  <si>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</si>
  <si>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</si>
  <si>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</si>
  <si>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</si>
  <si>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</si>
  <si>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</si>
  <si>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</si>
  <si>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</si>
  <si>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</si>
  <si>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</si>
  <si>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</si>
  <si>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</si>
  <si>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</si>
  <si>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</si>
  <si>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</si>
  <si>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</si>
  <si>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</si>
  <si>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</si>
  <si>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</si>
  <si>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</si>
  <si>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</si>
  <si>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</si>
  <si>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</si>
  <si>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</si>
  <si>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</si>
  <si>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</si>
  <si>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</si>
  <si>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</si>
  <si>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</si>
  <si>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</si>
  <si>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</si>
  <si>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</si>
  <si>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</si>
  <si>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</si>
  <si>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</si>
  <si>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</si>
  <si>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</si>
  <si>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</si>
  <si>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</si>
  <si>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</si>
  <si>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</si>
  <si>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</si>
  <si>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</si>
  <si>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</si>
  <si>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</si>
  <si>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</si>
  <si>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</si>
  <si>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</si>
  <si>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</si>
  <si>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</si>
  <si>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</si>
  <si>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</si>
  <si>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</si>
  <si>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</si>
  <si>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</si>
  <si>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</si>
  <si>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</si>
  <si>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</si>
  <si>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</si>
  <si>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</si>
  <si>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</si>
  <si>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</si>
  <si>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</si>
  <si>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</si>
  <si>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</si>
  <si>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</si>
  <si>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</si>
  <si>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</si>
  <si>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</si>
  <si>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</si>
  <si>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</si>
  <si>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</si>
  <si>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</si>
  <si>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</si>
  <si>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</si>
  <si>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</si>
  <si>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</si>
  <si>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</si>
  <si>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</si>
  <si>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</si>
  <si>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</si>
  <si>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</si>
  <si>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</si>
  <si>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</si>
  <si>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</si>
  <si>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</si>
  <si>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</si>
  <si>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</si>
  <si>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</si>
  <si>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</si>
  <si>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</si>
  <si>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</si>
  <si>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</si>
  <si>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</si>
  <si>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</si>
  <si>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</si>
  <si>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</si>
  <si>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</si>
  <si>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</si>
  <si>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</si>
  <si>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</si>
  <si>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</si>
  <si>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</si>
  <si>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</si>
  <si>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</si>
  <si>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</si>
  <si>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</si>
  <si>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</si>
  <si>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</si>
  <si>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</si>
  <si>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</si>
  <si>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</si>
  <si>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</si>
  <si>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</si>
  <si>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</si>
  <si>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</si>
  <si>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</si>
  <si>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</si>
  <si>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</si>
  <si>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</si>
  <si>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</si>
  <si>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</si>
  <si>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</si>
  <si>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</si>
  <si>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</si>
  <si>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</si>
  <si>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</si>
  <si>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</si>
  <si>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</si>
  <si>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</si>
  <si>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</si>
  <si>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</si>
  <si>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</si>
  <si>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</si>
  <si>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</si>
  <si>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</si>
  <si>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</si>
  <si>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</si>
  <si>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</si>
  <si>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</si>
  <si>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</si>
  <si>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</si>
  <si>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</si>
  <si>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</si>
  <si>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</si>
  <si>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</si>
  <si>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</si>
  <si>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</si>
  <si>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</si>
  <si>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</si>
  <si>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</si>
  <si>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</si>
  <si>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</si>
  <si>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</si>
  <si>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</si>
  <si>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</si>
  <si>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</si>
  <si>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</si>
  <si>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</si>
  <si>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</si>
  <si>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</si>
  <si>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</si>
  <si>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</si>
  <si>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</si>
  <si>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</si>
  <si>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</si>
  <si>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</si>
  <si>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</si>
  <si>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</si>
  <si>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</si>
  <si>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</si>
  <si>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</si>
  <si>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</si>
  <si>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</si>
  <si>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</si>
  <si>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</si>
  <si>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</si>
  <si>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</si>
  <si>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</si>
  <si>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</si>
  <si>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</si>
  <si>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</si>
  <si>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</si>
  <si>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</si>
  <si>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</si>
  <si>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</si>
  <si>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</si>
  <si>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</si>
  <si>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</si>
  <si>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</si>
  <si>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</si>
  <si>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</si>
  <si>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</si>
  <si>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</si>
  <si>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</si>
  <si>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</si>
  <si>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</si>
  <si>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</si>
  <si>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</si>
  <si>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</si>
  <si>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</si>
  <si>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</si>
  <si>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</si>
  <si>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</si>
  <si>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</si>
  <si>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</si>
  <si>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</si>
  <si>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</si>
  <si>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</si>
  <si>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</si>
  <si>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</si>
  <si>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</si>
  <si>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</si>
  <si>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</si>
  <si>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</si>
  <si>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</si>
  <si>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</si>
  <si>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</si>
  <si>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</si>
  <si>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</si>
  <si>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</si>
  <si>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</si>
  <si>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</si>
  <si>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</si>
  <si>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</si>
  <si>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</si>
  <si>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</si>
  <si>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</si>
  <si>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</si>
  <si>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</si>
  <si>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</si>
  <si>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</si>
  <si>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</si>
  <si>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</si>
  <si>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</si>
  <si>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</si>
  <si>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</si>
  <si>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</si>
  <si>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</si>
  <si>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</si>
  <si>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</si>
  <si>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</si>
  <si>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</si>
  <si>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</si>
  <si>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</si>
  <si>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</si>
  <si>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</si>
  <si>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</si>
  <si>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</si>
  <si>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</si>
  <si>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</si>
  <si>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</si>
  <si>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</si>
  <si>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</si>
  <si>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</si>
  <si>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</si>
  <si>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</si>
  <si>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</si>
  <si>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</si>
  <si>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</si>
  <si>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</si>
  <si>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</si>
  <si>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</si>
  <si>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</si>
  <si>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</si>
  <si>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</si>
  <si>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</si>
  <si>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</si>
  <si>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</si>
  <si>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</si>
  <si>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</si>
  <si>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</si>
  <si>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</si>
  <si>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</si>
  <si>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</si>
  <si>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</si>
  <si>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</si>
  <si>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</si>
  <si>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</si>
  <si>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</si>
  <si>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</si>
  <si>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</si>
  <si>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</si>
  <si>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</si>
  <si>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</si>
  <si>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</si>
  <si>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</si>
  <si>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</si>
  <si>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</si>
  <si>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</si>
  <si>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</si>
  <si>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</si>
  <si>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</si>
  <si>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</si>
  <si>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</si>
  <si>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</si>
  <si>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</si>
  <si>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</si>
  <si>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</si>
  <si>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</si>
  <si>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</si>
  <si>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</si>
  <si>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</si>
  <si>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</si>
  <si>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</si>
  <si>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</si>
  <si>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</si>
  <si>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</si>
  <si>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</si>
  <si>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</si>
  <si>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</si>
  <si>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</si>
  <si>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</si>
  <si>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</si>
  <si>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</si>
  <si>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</si>
  <si>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</si>
  <si>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</si>
  <si>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</si>
  <si>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</si>
  <si>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</si>
  <si>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</si>
  <si>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</si>
  <si>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</si>
  <si>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</si>
  <si>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</si>
  <si>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</si>
  <si>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</si>
  <si>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</si>
  <si>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</si>
  <si>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</si>
  <si>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</si>
  <si>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</si>
  <si>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</si>
  <si>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</si>
  <si>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</si>
  <si>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</si>
  <si>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</si>
  <si>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</si>
  <si>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</si>
  <si>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</si>
  <si>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</si>
  <si>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</si>
  <si>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</si>
  <si>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</si>
  <si>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</si>
  <si>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</si>
  <si>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</si>
  <si>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</si>
  <si>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</si>
  <si>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</si>
  <si>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</si>
  <si>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</si>
  <si>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</si>
  <si>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</si>
  <si>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</si>
  <si>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</si>
  <si>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</si>
  <si>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</si>
  <si>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</si>
  <si>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</si>
  <si>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</si>
  <si>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</si>
  <si>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</si>
  <si>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</si>
  <si>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</si>
  <si>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</si>
  <si>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</si>
  <si>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</si>
  <si>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</si>
  <si>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</si>
  <si>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</si>
  <si>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</si>
  <si>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</si>
  <si>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</si>
  <si>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</si>
  <si>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</si>
  <si>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</si>
  <si>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</si>
  <si>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</si>
  <si>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</si>
  <si>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</si>
  <si>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</si>
  <si>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</si>
  <si>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</si>
  <si>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</si>
  <si>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</si>
  <si>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</si>
  <si>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</si>
  <si>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</si>
  <si>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</si>
  <si>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</si>
  <si>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</si>
  <si>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</si>
  <si>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</si>
  <si>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</si>
  <si>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</si>
  <si>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</si>
  <si>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</si>
  <si>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</si>
  <si>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</si>
  <si>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</si>
  <si>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</si>
  <si>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</si>
  <si>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</si>
  <si>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</si>
  <si>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</si>
  <si>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</si>
  <si>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</si>
  <si>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</si>
  <si>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</si>
  <si>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</si>
  <si>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</si>
  <si>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</si>
  <si>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</si>
  <si>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</si>
  <si>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</si>
  <si>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</si>
  <si>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</si>
  <si>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</si>
  <si>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</si>
  <si>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</si>
  <si>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</si>
  <si>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</si>
  <si>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</si>
  <si>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</si>
  <si>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</si>
  <si>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</si>
  <si>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</si>
  <si>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</si>
  <si>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</si>
  <si>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</si>
  <si>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</si>
  <si>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</si>
  <si>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</si>
  <si>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</si>
  <si>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</si>
  <si>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</si>
  <si>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</si>
  <si>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</si>
  <si>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</si>
  <si>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</si>
  <si>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</si>
  <si>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</si>
  <si>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</si>
  <si>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</si>
  <si>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</si>
  <si>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</si>
  <si>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</si>
  <si>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</si>
  <si>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</si>
  <si>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</si>
  <si>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</si>
  <si>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</si>
  <si>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</si>
  <si>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</si>
  <si>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</si>
  <si>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</si>
  <si>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</si>
  <si>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</si>
  <si>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</si>
  <si>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</si>
  <si>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</si>
  <si>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</si>
  <si>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</si>
  <si>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</si>
  <si>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</si>
  <si>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</si>
  <si>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</si>
  <si>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</si>
  <si>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</si>
  <si>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</si>
  <si>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</si>
  <si>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</si>
  <si>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</si>
  <si>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</si>
  <si>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</si>
  <si>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</si>
  <si>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</si>
  <si>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</si>
  <si>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</si>
  <si>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</si>
  <si>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</si>
  <si>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</si>
  <si>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</si>
  <si>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</si>
  <si>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</si>
  <si>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</si>
  <si>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</si>
  <si>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</si>
  <si>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</si>
  <si>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</si>
  <si>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</si>
  <si>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</si>
  <si>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</si>
  <si>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</si>
  <si>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</si>
  <si>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</si>
  <si>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</si>
  <si>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</si>
  <si>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</si>
  <si>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</si>
  <si>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</si>
  <si>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</si>
  <si>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</si>
  <si>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</si>
  <si>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</si>
  <si>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</si>
  <si>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</si>
  <si>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</si>
  <si>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</si>
  <si>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</si>
  <si>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</si>
  <si>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</si>
  <si>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</si>
  <si>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</si>
  <si>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</si>
  <si>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</si>
  <si>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</si>
  <si>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</si>
  <si>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</si>
  <si>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</si>
  <si>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</si>
  <si>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</si>
  <si>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</si>
  <si>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</si>
  <si>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</si>
  <si>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</si>
  <si>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</si>
  <si>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</si>
  <si>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</si>
  <si>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</si>
  <si>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</si>
  <si>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</si>
  <si>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</si>
  <si>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</si>
  <si>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</si>
  <si>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</si>
  <si>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</si>
  <si>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</si>
  <si>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</si>
  <si>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</si>
  <si>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</si>
  <si>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</si>
  <si>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</si>
  <si>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</si>
  <si>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</si>
  <si>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</si>
  <si>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</si>
  <si>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</si>
  <si>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</si>
  <si>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</si>
  <si>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</si>
  <si>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</si>
  <si>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</si>
  <si>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</si>
  <si>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</si>
  <si>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</si>
  <si>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</si>
  <si>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</si>
  <si>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</si>
  <si>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</si>
  <si>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</si>
  <si>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</si>
  <si>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</si>
  <si>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</si>
  <si>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</si>
  <si>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</si>
  <si>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</si>
  <si>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</si>
  <si>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</si>
  <si>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</si>
  <si>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</si>
  <si>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</si>
  <si>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</si>
  <si>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</si>
  <si>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</si>
  <si>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</si>
  <si>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</si>
  <si>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</si>
  <si>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</si>
  <si>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</si>
  <si>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</si>
  <si>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</si>
  <si>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</si>
  <si>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</si>
  <si>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</si>
  <si>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</si>
  <si>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</si>
  <si>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</si>
  <si>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</si>
  <si>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</si>
  <si>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</si>
  <si>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</si>
  <si>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</si>
  <si>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</si>
  <si>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</si>
  <si>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</si>
  <si>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</si>
  <si>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</si>
  <si>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</si>
  <si>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</si>
  <si>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</si>
  <si>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</si>
  <si>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</si>
  <si>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</si>
  <si>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</si>
  <si>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</si>
  <si>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</si>
  <si>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</si>
  <si>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</si>
  <si>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</si>
  <si>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</si>
  <si>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</si>
  <si>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</si>
  <si>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</si>
  <si>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</si>
  <si>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</si>
  <si>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</si>
  <si>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</si>
  <si>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</si>
  <si>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</si>
  <si>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</si>
  <si>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</si>
  <si>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</si>
  <si>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</si>
  <si>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</si>
  <si>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</si>
  <si>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</si>
  <si>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</si>
  <si>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</si>
  <si>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</si>
  <si>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</si>
  <si>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</si>
  <si>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</si>
  <si>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</si>
  <si>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</si>
  <si>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</si>
  <si>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</si>
  <si>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</si>
  <si>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</si>
  <si>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</si>
  <si>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</si>
  <si>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</si>
  <si>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</si>
  <si>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</si>
  <si>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</si>
  <si>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</si>
  <si>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</si>
  <si>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</si>
  <si>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</si>
  <si>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</si>
  <si>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</si>
  <si>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</si>
  <si>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</si>
  <si>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</si>
  <si>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</si>
  <si>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</si>
  <si>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</si>
  <si>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</si>
  <si>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</si>
  <si>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</si>
  <si>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</si>
  <si>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</si>
  <si>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</si>
  <si>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</si>
  <si>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</si>
  <si>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</si>
  <si>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</si>
  <si>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</si>
  <si>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</si>
  <si>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</si>
  <si>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</si>
  <si>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</si>
  <si>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</si>
  <si>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</si>
  <si>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</si>
  <si>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</si>
  <si>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</si>
  <si>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</si>
  <si>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</si>
  <si>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</si>
  <si>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</si>
  <si>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</si>
  <si>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</si>
  <si>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</si>
  <si>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</si>
  <si>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</si>
  <si>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</si>
  <si>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</si>
  <si>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</si>
  <si>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</si>
  <si>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</si>
  <si>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</si>
  <si>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</si>
  <si>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</si>
  <si>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</si>
  <si>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</si>
  <si>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</si>
  <si>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</si>
  <si>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</si>
  <si>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</si>
  <si>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</si>
  <si>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</si>
  <si>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</si>
  <si>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</si>
  <si>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</si>
  <si>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</si>
  <si>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</si>
  <si>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</si>
  <si>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</si>
  <si>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</si>
  <si>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</si>
  <si>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</si>
  <si>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</si>
  <si>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</si>
  <si>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</si>
  <si>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</si>
  <si>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</si>
  <si>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</si>
  <si>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</si>
  <si>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</si>
  <si>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</si>
  <si>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</si>
  <si>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</si>
  <si>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</si>
  <si>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</si>
  <si>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</si>
  <si>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</si>
  <si>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</si>
  <si>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</si>
  <si>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</si>
  <si>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</si>
  <si>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</si>
  <si>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</si>
  <si>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</si>
  <si>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</si>
  <si>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</si>
  <si>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</si>
  <si>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</si>
  <si>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</si>
  <si>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</si>
  <si>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</si>
  <si>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</si>
  <si>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</si>
  <si>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</si>
  <si>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</si>
  <si>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</si>
  <si>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</si>
  <si>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</si>
  <si>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</si>
  <si>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</si>
  <si>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</si>
  <si>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</si>
  <si>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</si>
  <si>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</si>
  <si>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</si>
  <si>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</si>
  <si>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</si>
  <si>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</si>
  <si>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</si>
  <si>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</si>
  <si>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</si>
  <si>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</si>
  <si>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</si>
  <si>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</si>
  <si>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</si>
  <si>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</si>
  <si>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</si>
  <si>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</si>
  <si>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</si>
  <si>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</si>
  <si>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</si>
  <si>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</si>
  <si>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</si>
  <si>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</si>
  <si>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</si>
  <si>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</si>
  <si>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</si>
  <si>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</si>
  <si>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</si>
  <si>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</si>
  <si>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</si>
  <si>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</si>
  <si>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</si>
  <si>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</si>
  <si>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</si>
  <si>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</si>
  <si>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</si>
  <si>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</si>
  <si>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</si>
  <si>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</si>
  <si>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</si>
  <si>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</si>
  <si>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</si>
  <si>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</si>
  <si>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</si>
  <si>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</si>
  <si>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</si>
  <si>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</si>
  <si>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</si>
  <si>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</si>
  <si>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</si>
  <si>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</si>
  <si>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</si>
  <si>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</si>
  <si>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</si>
  <si>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</si>
  <si>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</si>
  <si>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</si>
  <si>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</si>
  <si>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</si>
  <si>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</si>
  <si>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</si>
  <si>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</si>
  <si>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</si>
  <si>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</si>
  <si>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</si>
  <si>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</si>
  <si>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</si>
  <si>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</si>
  <si>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</si>
  <si>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</si>
  <si>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</si>
  <si>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</si>
  <si>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</si>
  <si>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</si>
  <si>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</si>
  <si>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</si>
  <si>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</si>
  <si>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</si>
  <si>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</si>
  <si>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</si>
  <si>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</si>
  <si>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</si>
  <si>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</si>
  <si>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</si>
  <si>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</si>
  <si>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</si>
  <si>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</si>
  <si>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</si>
  <si>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</si>
  <si>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</si>
  <si>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</si>
  <si>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</si>
  <si>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</si>
  <si>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</si>
  <si>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</si>
  <si>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</si>
  <si>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</si>
  <si>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</si>
  <si>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</si>
  <si>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</si>
  <si>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</si>
  <si>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</si>
  <si>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</si>
  <si>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</si>
  <si>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</si>
  <si>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</si>
  <si>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</si>
  <si>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</si>
  <si>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</si>
  <si>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</si>
  <si>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</si>
  <si>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</si>
  <si>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</si>
  <si>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</si>
  <si>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</si>
  <si>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</si>
  <si>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</si>
  <si>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</si>
  <si>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</si>
  <si>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</si>
  <si>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</si>
  <si>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</si>
  <si>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</si>
  <si>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</si>
  <si>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</si>
  <si>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</si>
  <si>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</si>
  <si>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</si>
  <si>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</si>
  <si>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</si>
  <si>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</si>
  <si>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</si>
  <si>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</si>
  <si>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</si>
  <si>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</si>
  <si>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</si>
  <si>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</si>
  <si>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</si>
  <si>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</si>
  <si>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</si>
  <si>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</si>
  <si>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</si>
  <si>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</si>
  <si>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</si>
  <si>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</si>
  <si>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</si>
  <si>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</si>
  <si>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</si>
  <si>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</si>
  <si>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</si>
  <si>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</si>
  <si>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</si>
  <si>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</si>
  <si>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</si>
  <si>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</si>
  <si>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</si>
  <si>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</si>
  <si>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</si>
  <si>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</si>
  <si>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</si>
  <si>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</si>
  <si>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</si>
  <si>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</si>
  <si>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</si>
  <si>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</si>
  <si>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</si>
  <si>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</si>
  <si>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</si>
  <si>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</si>
  <si>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</si>
  <si>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</si>
  <si>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</si>
  <si>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</si>
  <si>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</si>
  <si>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</si>
  <si>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</si>
  <si>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</si>
  <si>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</si>
  <si>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</si>
  <si>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</si>
  <si>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</si>
  <si>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</si>
  <si>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</si>
  <si>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</si>
  <si>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</si>
  <si>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</si>
  <si>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</si>
  <si>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</si>
  <si>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</si>
  <si>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</si>
  <si>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</si>
  <si>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</si>
  <si>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</si>
  <si>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</si>
  <si>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</si>
  <si>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</si>
  <si>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</si>
  <si>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</si>
  <si>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</si>
  <si>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</si>
  <si>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</si>
  <si>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</si>
  <si>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</si>
  <si>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</si>
  <si>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</si>
  <si>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</si>
  <si>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</si>
  <si>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</si>
  <si>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</si>
  <si>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</si>
  <si>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</si>
  <si>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</si>
  <si>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</si>
  <si>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</si>
  <si>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</si>
  <si>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</si>
  <si>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</si>
  <si>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</si>
  <si>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</si>
  <si>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</si>
  <si>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</si>
  <si>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</si>
  <si>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</si>
  <si>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</si>
  <si>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</si>
  <si>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</si>
  <si>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</si>
  <si>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</si>
  <si>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</si>
  <si>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</si>
  <si>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</si>
  <si>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</si>
  <si>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</si>
  <si>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</si>
  <si>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</si>
  <si>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</si>
  <si>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</si>
  <si>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</si>
  <si>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</si>
  <si>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</si>
  <si>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</si>
  <si>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</si>
  <si>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</si>
  <si>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</si>
  <si>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</si>
  <si>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</si>
  <si>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</si>
  <si>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</si>
  <si>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</si>
  <si>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</si>
  <si>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</si>
  <si>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</si>
  <si>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</si>
  <si>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</si>
  <si>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</si>
  <si>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</si>
  <si>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</si>
  <si>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</si>
  <si>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</si>
  <si>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</si>
  <si>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</si>
  <si>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</si>
  <si>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</si>
  <si>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</si>
  <si>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</si>
  <si>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</si>
  <si>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</si>
  <si>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</si>
  <si>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</si>
  <si>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</si>
  <si>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</si>
  <si>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</si>
  <si>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</si>
  <si>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</si>
  <si>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</si>
  <si>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</si>
  <si>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</si>
  <si>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</si>
  <si>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</si>
  <si>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</si>
  <si>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</si>
  <si>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</si>
  <si>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</si>
  <si>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</si>
  <si>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</si>
  <si>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</si>
  <si>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</si>
  <si>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</si>
  <si>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</si>
  <si>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</si>
  <si>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</si>
  <si>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</si>
  <si>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</si>
  <si>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</si>
  <si>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</si>
  <si>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</si>
  <si>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</si>
  <si>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</si>
  <si>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</si>
  <si>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</si>
  <si>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</si>
  <si>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</si>
  <si>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</si>
  <si>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</si>
  <si>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</si>
  <si>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</si>
  <si>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</si>
  <si>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</si>
  <si>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</si>
  <si>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</si>
  <si>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</si>
  <si>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</si>
  <si>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</si>
  <si>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</si>
  <si>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</si>
  <si>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</si>
  <si>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</si>
  <si>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</si>
  <si>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</si>
  <si>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</si>
  <si>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</si>
  <si>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</si>
  <si>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</si>
  <si>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</si>
  <si>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</si>
  <si>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</si>
  <si>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</si>
  <si>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</si>
  <si>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</si>
  <si>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</si>
  <si>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</si>
  <si>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</si>
  <si>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</si>
  <si>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</si>
  <si>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</si>
  <si>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</si>
  <si>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</si>
  <si>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</si>
  <si>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</si>
  <si>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</si>
  <si>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</si>
  <si>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</si>
  <si>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</si>
  <si>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</si>
  <si>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</si>
  <si>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</si>
  <si>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</si>
  <si>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</si>
  <si>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</si>
  <si>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</si>
  <si>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</si>
  <si>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</si>
  <si>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</si>
  <si>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</si>
  <si>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</si>
  <si>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</si>
  <si>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</si>
  <si>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</si>
  <si>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</si>
  <si>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</si>
  <si>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</si>
  <si>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</si>
  <si>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</si>
  <si>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</si>
  <si>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</si>
  <si>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</si>
  <si>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</si>
  <si>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</si>
  <si>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</si>
  <si>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</si>
  <si>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</si>
  <si>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</si>
  <si>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</si>
  <si>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</si>
  <si>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</si>
  <si>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</si>
  <si>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</si>
  <si>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</si>
  <si>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</si>
  <si>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</si>
  <si>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</si>
  <si>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</si>
  <si>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</si>
  <si>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</si>
  <si>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</si>
  <si>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</si>
  <si>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</si>
  <si>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</si>
  <si>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</si>
  <si>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</si>
  <si>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</si>
  <si>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</si>
  <si>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</si>
  <si>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</si>
  <si>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</si>
  <si>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</si>
  <si>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</si>
  <si>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</si>
  <si>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</si>
  <si>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</si>
  <si>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</si>
  <si>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</si>
  <si>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</si>
  <si>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</si>
  <si>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</si>
  <si>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</si>
  <si>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</si>
  <si>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</si>
  <si>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</si>
  <si>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</si>
  <si>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</si>
  <si>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</si>
  <si>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</si>
  <si>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</si>
  <si>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</si>
  <si>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</si>
  <si>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</si>
  <si>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</si>
  <si>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</si>
  <si>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</si>
  <si>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</si>
  <si>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</si>
  <si>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</si>
  <si>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</si>
  <si>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</si>
  <si>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</si>
  <si>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</si>
  <si>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</si>
  <si>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</si>
  <si>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</si>
  <si>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</si>
  <si>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</si>
  <si>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</si>
  <si>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</si>
  <si>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</si>
  <si>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</si>
  <si>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</si>
  <si>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</si>
  <si>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</si>
  <si>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</si>
  <si>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</si>
  <si>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</si>
  <si>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</si>
  <si>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</si>
  <si>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</si>
  <si>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</si>
  <si>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</si>
  <si>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</si>
  <si>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</si>
  <si>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</si>
  <si>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</si>
  <si>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</si>
  <si>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</si>
  <si>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</si>
  <si>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</si>
  <si>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</si>
  <si>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</si>
  <si>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</si>
  <si>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</si>
  <si>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</si>
  <si>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</si>
  <si>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</si>
  <si>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</si>
  <si>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</si>
  <si>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</si>
  <si>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</si>
  <si>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</si>
  <si>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</si>
  <si>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</si>
  <si>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</si>
  <si>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</si>
  <si>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</si>
  <si>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</si>
  <si>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</si>
  <si>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</si>
  <si>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</si>
  <si>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</si>
  <si>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</si>
  <si>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</si>
  <si>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</si>
  <si>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</si>
  <si>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</si>
  <si>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</si>
  <si>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</si>
  <si>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</si>
  <si>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</si>
  <si>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</si>
  <si>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</si>
  <si>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</si>
  <si>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</si>
  <si>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</si>
  <si>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</si>
  <si>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</si>
  <si>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</si>
  <si>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</si>
  <si>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</si>
  <si>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</si>
  <si>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</si>
  <si>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</si>
  <si>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</si>
  <si>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</si>
  <si>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</si>
  <si>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</si>
  <si>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</si>
  <si>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</si>
  <si>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</si>
  <si>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</si>
  <si>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</si>
  <si>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</si>
  <si>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</si>
  <si>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</si>
  <si>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</si>
  <si>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</si>
  <si>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</si>
  <si>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</si>
  <si>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</si>
  <si>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</si>
  <si>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</si>
  <si>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</si>
  <si>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</si>
  <si>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</si>
  <si>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</si>
  <si>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</si>
  <si>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</si>
  <si>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</si>
  <si>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</si>
  <si>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</si>
  <si>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</si>
  <si>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</si>
  <si>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</si>
  <si>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</si>
  <si>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</si>
  <si>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</si>
  <si>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</si>
  <si>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</si>
  <si>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</si>
  <si>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</si>
  <si>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</si>
  <si>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</si>
  <si>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</si>
  <si>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</si>
  <si>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</si>
  <si>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</si>
  <si>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</si>
  <si>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</si>
  <si>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</si>
  <si>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</si>
  <si>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</si>
  <si>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</si>
  <si>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</si>
  <si>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</si>
  <si>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</si>
  <si>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</si>
  <si>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</si>
  <si>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</si>
  <si>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</si>
  <si>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</si>
  <si>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</si>
  <si>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</si>
  <si>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</si>
  <si>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</si>
  <si>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</si>
  <si>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</si>
  <si>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</si>
  <si>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</si>
  <si>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</si>
  <si>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</si>
  <si>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</si>
  <si>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</si>
  <si>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</si>
  <si>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</si>
  <si>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</si>
  <si>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</si>
  <si>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</si>
  <si>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</si>
  <si>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</si>
  <si>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</si>
  <si>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</si>
  <si>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</si>
  <si>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</si>
  <si>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</si>
  <si>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</si>
  <si>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</si>
  <si>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</si>
  <si>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</si>
  <si>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</si>
  <si>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</si>
  <si>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</si>
  <si>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</si>
  <si>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</si>
  <si>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</si>
  <si>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</si>
  <si>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</si>
  <si>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</si>
  <si>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</si>
  <si>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</si>
  <si>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</si>
  <si>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</si>
  <si>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</si>
  <si>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</si>
  <si>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</si>
  <si>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</si>
  <si>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</si>
  <si>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</si>
  <si>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</si>
  <si>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</si>
  <si>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</si>
  <si>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</si>
  <si>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</si>
  <si>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</si>
  <si>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</si>
  <si>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</si>
  <si>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</si>
  <si>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</si>
  <si>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</si>
  <si>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</si>
  <si>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</si>
  <si>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</si>
  <si>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</si>
  <si>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</si>
  <si>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</si>
  <si>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</si>
  <si>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</si>
  <si>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</si>
  <si>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</si>
  <si>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</si>
  <si>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</si>
  <si>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</si>
  <si>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</si>
  <si>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</si>
  <si>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</si>
  <si>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</si>
  <si>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</si>
  <si>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</si>
  <si>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</si>
  <si>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</si>
  <si>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</si>
  <si>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</si>
  <si>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</si>
  <si>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</si>
  <si>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</si>
  <si>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</si>
  <si>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</si>
  <si>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</si>
  <si>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</si>
  <si>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</si>
  <si>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</si>
  <si>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</si>
  <si>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</si>
  <si>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</si>
  <si>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</si>
  <si>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</si>
  <si>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</si>
  <si>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</si>
  <si>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</si>
  <si>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</si>
  <si>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</si>
  <si>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</si>
  <si>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</si>
  <si>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</si>
  <si>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</si>
  <si>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</si>
  <si>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</si>
  <si>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</si>
  <si>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</si>
  <si>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</si>
  <si>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</si>
  <si>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</si>
  <si>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</si>
  <si>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</si>
  <si>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</si>
  <si>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</si>
  <si>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</si>
  <si>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</si>
  <si>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</si>
  <si>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</si>
  <si>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</si>
  <si>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</si>
  <si>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</si>
  <si>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</si>
  <si>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</si>
  <si>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</si>
  <si>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</si>
  <si>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</si>
  <si>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</si>
  <si>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</si>
  <si>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</si>
  <si>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</si>
  <si>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</si>
  <si>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</si>
  <si>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</si>
  <si>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</si>
  <si>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</si>
  <si>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</si>
  <si>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</si>
  <si>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</si>
  <si>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</si>
  <si>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</si>
  <si>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</si>
  <si>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</si>
  <si>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</si>
  <si>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</si>
  <si>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</si>
  <si>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</si>
  <si>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</si>
  <si>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</si>
  <si>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</si>
  <si>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</si>
  <si>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</si>
  <si>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</si>
  <si>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</si>
  <si>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</si>
  <si>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</si>
  <si>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</si>
  <si>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</si>
  <si>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</si>
  <si>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</si>
  <si>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</si>
  <si>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</si>
  <si>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</si>
  <si>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</si>
  <si>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</si>
  <si>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</si>
  <si>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</si>
  <si>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</si>
  <si>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</si>
  <si>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</si>
  <si>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</si>
  <si>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</si>
  <si>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</si>
  <si>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</si>
  <si>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</si>
  <si>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</si>
  <si>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</si>
  <si>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</si>
  <si>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</si>
  <si>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</si>
  <si>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</si>
  <si>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</si>
  <si>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</si>
  <si>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</si>
  <si>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</si>
  <si>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</si>
  <si>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</si>
  <si>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</si>
  <si>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</si>
  <si>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</si>
  <si>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</si>
  <si>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</si>
  <si>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</si>
  <si>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</si>
  <si>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</si>
  <si>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</si>
  <si>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</si>
  <si>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</si>
  <si>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</si>
  <si>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</si>
  <si>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</si>
  <si>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</si>
  <si>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</si>
  <si>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</si>
  <si>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</si>
  <si>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</si>
  <si>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</si>
  <si>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</si>
  <si>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</si>
  <si>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</si>
  <si>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</si>
  <si>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</si>
  <si>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</si>
  <si>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</si>
  <si>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</si>
  <si>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</si>
  <si>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</si>
  <si>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</si>
  <si>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</si>
  <si>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</si>
  <si>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</si>
  <si>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</si>
  <si>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</si>
  <si>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</si>
  <si>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</si>
  <si>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</si>
  <si>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</si>
  <si>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</si>
  <si>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</si>
  <si>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</si>
  <si>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</si>
  <si>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</si>
  <si>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</si>
  <si>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</si>
  <si>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</si>
  <si>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</si>
  <si>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</si>
  <si>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</si>
  <si>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</si>
  <si>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</si>
  <si>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</si>
  <si>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</si>
  <si>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</si>
  <si>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</si>
  <si>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</si>
  <si>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</si>
  <si>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</si>
  <si>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</si>
  <si>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</si>
  <si>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</si>
  <si>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</si>
  <si>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</si>
  <si>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</si>
  <si>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</si>
  <si>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</si>
  <si>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</si>
  <si>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</si>
  <si>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</si>
  <si>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</si>
  <si>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</si>
  <si>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</si>
  <si>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</si>
  <si>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</si>
  <si>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</si>
  <si>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</si>
  <si>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</si>
  <si>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</si>
  <si>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</si>
  <si>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</si>
  <si>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</si>
  <si>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</si>
  <si>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</si>
  <si>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</si>
  <si>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</si>
  <si>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</si>
  <si>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</si>
  <si>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</si>
  <si>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</si>
  <si>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</si>
  <si>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</si>
  <si>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</si>
  <si>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</si>
  <si>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</si>
  <si>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</si>
  <si>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</si>
  <si>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</si>
  <si>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</si>
  <si>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</si>
  <si>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</si>
  <si>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</si>
  <si>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</si>
  <si>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</si>
  <si>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</si>
  <si>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</si>
  <si>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</si>
  <si>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</si>
  <si>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</si>
  <si>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</si>
  <si>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</si>
  <si>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</si>
  <si>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</si>
  <si>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</si>
  <si>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</si>
  <si>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</si>
  <si>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</si>
  <si>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</si>
  <si>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</si>
  <si>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</si>
  <si>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</si>
  <si>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</si>
  <si>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</si>
  <si>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</si>
  <si>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</si>
  <si>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</si>
  <si>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</si>
  <si>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</si>
  <si>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</si>
  <si>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</si>
  <si>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</si>
  <si>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</si>
  <si>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</si>
  <si>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</si>
  <si>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</si>
  <si>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</si>
  <si>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</si>
  <si>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</si>
  <si>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</si>
  <si>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</si>
  <si>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</si>
  <si>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</si>
  <si>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</si>
  <si>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</si>
  <si>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</si>
  <si>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</si>
  <si>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</si>
  <si>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</si>
  <si>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</si>
  <si>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</si>
  <si>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</si>
  <si>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</si>
  <si>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</si>
  <si>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</si>
  <si>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</si>
  <si>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</si>
  <si>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</si>
  <si>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</si>
  <si>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</si>
  <si>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</si>
  <si>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</si>
  <si>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</si>
  <si>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</si>
  <si>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</si>
  <si>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</si>
  <si>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</si>
  <si>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</si>
  <si>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</si>
  <si>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</si>
  <si>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</si>
  <si>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</si>
  <si>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</si>
  <si>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</si>
  <si>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</si>
  <si>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</si>
  <si>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</si>
  <si>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</si>
  <si>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</si>
  <si>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</si>
  <si>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</si>
  <si>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</si>
  <si>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</si>
  <si>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</si>
  <si>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</si>
  <si>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</si>
  <si>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</si>
  <si>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</si>
  <si>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</si>
  <si>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</si>
  <si>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</si>
  <si>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</si>
  <si>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</si>
  <si>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</si>
  <si>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</si>
  <si>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</si>
  <si>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</si>
  <si>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</si>
  <si>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</si>
  <si>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</si>
  <si>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</si>
  <si>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</si>
  <si>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</si>
  <si>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</si>
  <si>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</si>
  <si>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</si>
  <si>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</si>
  <si>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</si>
  <si>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</si>
  <si>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</si>
  <si>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</si>
  <si>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</si>
  <si>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</si>
  <si>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</si>
  <si>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</si>
  <si>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</si>
  <si>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</si>
  <si>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</si>
  <si>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</si>
  <si>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</si>
  <si>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</si>
  <si>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</si>
  <si>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</si>
  <si>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</si>
  <si>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</si>
  <si>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</si>
  <si>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</si>
  <si>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</si>
  <si>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</si>
  <si>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</si>
  <si>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</si>
  <si>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</si>
  <si>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</si>
  <si>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</si>
  <si>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</si>
  <si>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</si>
  <si>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</si>
  <si>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</si>
  <si>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</si>
  <si>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</si>
  <si>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</si>
  <si>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</si>
  <si>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</si>
  <si>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</si>
  <si>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</si>
  <si>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</si>
  <si>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</si>
  <si>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</si>
  <si>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</si>
  <si>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</si>
  <si>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</si>
  <si>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</si>
  <si>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</si>
  <si>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</si>
  <si>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</si>
  <si>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</si>
  <si>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</si>
  <si>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</si>
  <si>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</si>
  <si>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</si>
  <si>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</si>
  <si>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</si>
  <si>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</si>
  <si>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</si>
  <si>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</si>
  <si>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</si>
  <si>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</si>
  <si>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</si>
  <si>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</si>
  <si>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</si>
  <si>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</si>
  <si>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</si>
  <si>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</si>
  <si>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</si>
  <si>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</si>
  <si>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</si>
  <si>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</si>
  <si>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</si>
  <si>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</si>
  <si>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</si>
  <si>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</si>
  <si>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</si>
  <si>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</si>
  <si>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</si>
  <si>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</si>
  <si>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</si>
  <si>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</si>
  <si>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</si>
  <si>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</si>
  <si>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</si>
  <si>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</si>
  <si>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</si>
  <si>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</si>
  <si>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</si>
  <si>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</si>
  <si>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</si>
  <si>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</si>
  <si>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</si>
  <si>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</si>
  <si>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</si>
  <si>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</si>
  <si>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</si>
  <si>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</si>
  <si>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</si>
  <si>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</si>
  <si>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</si>
  <si>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</si>
  <si>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</si>
  <si>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</si>
  <si>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</si>
  <si>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</si>
  <si>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</si>
  <si>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</si>
  <si>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</si>
  <si>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</si>
  <si>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</si>
  <si>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</si>
  <si>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</si>
  <si>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</si>
  <si>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</si>
  <si>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</si>
  <si>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</si>
  <si>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</si>
  <si>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</si>
  <si>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</si>
  <si>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</si>
  <si>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</si>
  <si>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</si>
  <si>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</si>
  <si>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</si>
  <si>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</si>
  <si>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</si>
  <si>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</si>
  <si>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</si>
  <si>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</si>
  <si>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</si>
  <si>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</si>
  <si>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</si>
  <si>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</si>
  <si>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</si>
  <si>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</si>
  <si>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</si>
  <si>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</si>
  <si>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</si>
  <si>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</si>
  <si>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</si>
  <si>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</si>
  <si>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</si>
  <si>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</si>
  <si>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</si>
  <si>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</si>
  <si>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</si>
  <si>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</si>
  <si>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</si>
  <si>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</si>
  <si>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</si>
  <si>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</si>
  <si>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</si>
  <si>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</si>
  <si>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</si>
  <si>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</si>
  <si>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</si>
  <si>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</si>
  <si>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</si>
  <si>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</si>
  <si>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</si>
  <si>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</si>
  <si>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</si>
  <si>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</si>
  <si>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</si>
  <si>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</si>
  <si>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</si>
  <si>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</si>
  <si>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</si>
  <si>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</si>
  <si>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</si>
  <si>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</si>
  <si>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</si>
  <si>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</si>
  <si>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</si>
  <si>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</si>
  <si>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</si>
  <si>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</si>
  <si>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</si>
  <si>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</si>
  <si>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</si>
  <si>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</si>
  <si>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</si>
  <si>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</si>
  <si>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</si>
  <si>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</si>
  <si>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</si>
  <si>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</si>
  <si>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</si>
  <si>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</si>
  <si>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</si>
  <si>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</si>
  <si>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</si>
  <si>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</si>
  <si>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</si>
  <si>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</si>
  <si>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</si>
  <si>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</si>
  <si>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</si>
  <si>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</si>
  <si>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</si>
  <si>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</si>
  <si>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</si>
  <si>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</si>
  <si>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</si>
  <si>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</si>
  <si>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</si>
  <si>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</si>
  <si>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</si>
  <si>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</si>
  <si>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</si>
  <si>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</si>
  <si>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</si>
  <si>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</si>
  <si>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</si>
  <si>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</si>
  <si>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</si>
  <si>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</si>
  <si>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</si>
  <si>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</si>
  <si>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</si>
  <si>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</si>
  <si>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</si>
  <si>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</si>
  <si>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</si>
  <si>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</si>
  <si>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</si>
  <si>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</si>
  <si>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</si>
  <si>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</si>
  <si>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</si>
  <si>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</si>
  <si>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</si>
  <si>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</si>
  <si>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</si>
  <si>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</si>
  <si>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</si>
  <si>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</si>
  <si>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</si>
  <si>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</si>
  <si>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</si>
  <si>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</si>
  <si>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</si>
  <si>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</si>
  <si>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</si>
  <si>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</si>
  <si>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</si>
  <si>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</si>
  <si>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</si>
  <si>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</si>
  <si>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</si>
  <si>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</si>
  <si>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</si>
  <si>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</si>
  <si>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</si>
  <si>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</si>
  <si>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</si>
  <si>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</si>
  <si>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</si>
  <si>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</si>
  <si>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</si>
  <si>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</si>
  <si>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</si>
  <si>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</si>
  <si>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</si>
  <si>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</si>
  <si>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</si>
  <si>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</si>
  <si>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</si>
  <si>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</si>
  <si>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</si>
  <si>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</si>
  <si>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</si>
  <si>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</si>
  <si>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</si>
  <si>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</si>
  <si>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</si>
  <si>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</si>
  <si>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</si>
  <si>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</si>
  <si>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</si>
  <si>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</si>
  <si>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</si>
  <si>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</si>
  <si>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</si>
  <si>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</si>
  <si>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</si>
  <si>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</si>
  <si>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</si>
  <si>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</si>
  <si>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</si>
  <si>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</si>
  <si>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</si>
  <si>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</si>
  <si>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</si>
  <si>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</si>
  <si>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</si>
  <si>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</si>
  <si>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</si>
  <si>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</si>
  <si>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</si>
  <si>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</si>
  <si>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</si>
  <si>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</si>
  <si>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</si>
  <si>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</si>
  <si>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</si>
  <si>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</si>
  <si>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</si>
  <si>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</si>
  <si>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</si>
  <si>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</si>
  <si>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</si>
  <si>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</si>
  <si>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</si>
  <si>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</si>
  <si>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</si>
  <si>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</si>
  <si>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</si>
  <si>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</si>
  <si>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</si>
  <si>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</si>
  <si>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</si>
  <si>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</si>
  <si>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</si>
  <si>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</si>
  <si>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</si>
  <si>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</si>
  <si>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</si>
  <si>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</si>
  <si>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</si>
  <si>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</si>
  <si>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</si>
  <si>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</si>
  <si>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</si>
  <si>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</si>
  <si>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</si>
  <si>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</si>
  <si>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</si>
  <si>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</si>
  <si>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</si>
  <si>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</si>
  <si>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</si>
  <si>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</si>
  <si>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</si>
  <si>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</si>
  <si>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</si>
  <si>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</si>
  <si>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</si>
  <si>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</si>
  <si>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</si>
  <si>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</si>
  <si>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</si>
  <si>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</si>
  <si>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</si>
  <si>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</si>
  <si>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</si>
  <si>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</si>
  <si>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</si>
  <si>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</si>
  <si>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</si>
  <si>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</si>
  <si>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</si>
  <si>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</si>
  <si>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</si>
  <si>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</si>
  <si>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</si>
  <si>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</si>
  <si>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</si>
  <si>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</si>
  <si>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</si>
  <si>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</si>
  <si>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</si>
  <si>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</si>
  <si>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</si>
  <si>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</si>
  <si>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</si>
  <si>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</si>
  <si>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</si>
  <si>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</si>
  <si>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</si>
  <si>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</si>
  <si>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</si>
  <si>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</si>
  <si>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</si>
  <si>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</si>
  <si>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</si>
  <si>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</si>
  <si>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</si>
  <si>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</si>
  <si>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</si>
  <si>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</si>
  <si>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</si>
  <si>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</si>
  <si>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</si>
  <si>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</si>
  <si>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</si>
  <si>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</si>
  <si>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</si>
  <si>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</si>
  <si>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</si>
  <si>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</si>
  <si>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</si>
  <si>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</si>
  <si>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</si>
  <si>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</si>
  <si>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</si>
  <si>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</si>
  <si>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</si>
  <si>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</si>
  <si>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</si>
  <si>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</si>
  <si>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</si>
  <si>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</si>
  <si>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</si>
  <si>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</si>
  <si>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</si>
  <si>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</si>
  <si>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</si>
  <si>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</si>
  <si>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</si>
  <si>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</si>
  <si>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</si>
  <si>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</si>
  <si>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</si>
  <si>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</si>
  <si>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</si>
  <si>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</si>
  <si>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</si>
  <si>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</si>
  <si>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</si>
  <si>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</si>
  <si>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</si>
  <si>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</si>
  <si>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</si>
  <si>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</si>
  <si>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</si>
  <si>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</si>
  <si>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</si>
  <si>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</si>
  <si>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</si>
  <si>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</si>
  <si>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</si>
  <si>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</si>
  <si>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</si>
  <si>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</si>
  <si>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</si>
  <si>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</si>
  <si>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</si>
  <si>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</si>
  <si>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</si>
  <si>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</si>
  <si>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</si>
  <si>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</si>
  <si>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</si>
  <si>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</si>
  <si>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</si>
  <si>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</si>
  <si>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</si>
  <si>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</si>
  <si>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</si>
  <si>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</si>
  <si>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</si>
  <si>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</si>
  <si>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</si>
  <si>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</si>
  <si>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</si>
  <si>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</si>
  <si>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</si>
  <si>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</si>
  <si>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</si>
  <si>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</si>
  <si>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</si>
  <si>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</si>
  <si>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</si>
  <si>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</si>
  <si>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</si>
  <si>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</si>
  <si>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</si>
  <si>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</si>
  <si>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</si>
  <si>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</si>
  <si>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</si>
  <si>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</si>
  <si>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</si>
  <si>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</si>
  <si>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</si>
  <si>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</si>
  <si>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</si>
  <si>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</si>
  <si>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</si>
  <si>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</si>
  <si>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</si>
  <si>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</si>
  <si>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</si>
  <si>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</si>
  <si>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</si>
  <si>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</si>
  <si>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</si>
  <si>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</si>
  <si>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</si>
  <si>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</si>
  <si>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</si>
  <si>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</si>
  <si>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</si>
  <si>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</si>
  <si>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</si>
  <si>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</si>
  <si>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</si>
  <si>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</si>
  <si>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</si>
  <si>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</si>
  <si>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</si>
  <si>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</si>
  <si>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</si>
  <si>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</si>
  <si>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</si>
  <si>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</si>
  <si>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</si>
  <si>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</si>
  <si>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</si>
  <si>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</si>
  <si>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</si>
  <si>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</si>
  <si>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</si>
  <si>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</si>
  <si>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</si>
  <si>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</si>
  <si>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</si>
  <si>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</si>
  <si>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</si>
  <si>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</si>
  <si>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</si>
  <si>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</si>
  <si>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</si>
  <si>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</si>
  <si>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</si>
  <si>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</si>
  <si>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</si>
  <si>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</si>
  <si>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</si>
  <si>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</si>
  <si>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</si>
  <si>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</si>
  <si>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</si>
  <si>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</si>
  <si>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</si>
  <si>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</si>
  <si>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</si>
  <si>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</si>
  <si>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</si>
  <si>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</si>
  <si>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</si>
  <si>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</si>
  <si>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</si>
  <si>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</si>
  <si>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</si>
  <si>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</si>
  <si>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</si>
  <si>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</si>
  <si>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</si>
  <si>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</si>
  <si>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</si>
  <si>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</si>
  <si>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</si>
  <si>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</si>
  <si>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</si>
  <si>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</si>
  <si>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</si>
  <si>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</si>
  <si>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</si>
  <si>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</si>
  <si>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</si>
  <si>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</si>
  <si>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</si>
  <si>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</si>
  <si>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</si>
  <si>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</si>
  <si>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</si>
  <si>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</si>
  <si>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</si>
  <si>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</si>
  <si>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</si>
  <si>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</si>
  <si>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</si>
  <si>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</si>
  <si>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</si>
  <si>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</si>
  <si>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</si>
  <si>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</si>
  <si>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</si>
  <si>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</si>
  <si>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</si>
  <si>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</si>
  <si>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</si>
  <si>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</si>
  <si>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</si>
  <si>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</si>
  <si>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</si>
  <si>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</si>
  <si>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</si>
  <si>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</si>
  <si>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</si>
  <si>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</si>
  <si>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</si>
  <si>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</si>
  <si>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</si>
  <si>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</si>
  <si>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</si>
  <si>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</si>
  <si>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</si>
  <si>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</si>
  <si>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</si>
  <si>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</si>
  <si>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</si>
  <si>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</si>
  <si>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</si>
  <si>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</si>
  <si>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</si>
  <si>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</si>
  <si>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</si>
  <si>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</si>
  <si>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</si>
  <si>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</si>
  <si>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</si>
  <si>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</si>
  <si>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</si>
  <si>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</si>
  <si>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</si>
  <si>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</si>
  <si>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</si>
  <si>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</si>
  <si>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</si>
  <si>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</si>
  <si>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</si>
  <si>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</si>
  <si>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</si>
  <si>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</si>
  <si>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</si>
  <si>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</si>
  <si>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</si>
  <si>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</si>
  <si>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</si>
  <si>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</si>
  <si>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</si>
  <si>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</si>
  <si>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</si>
  <si>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</si>
  <si>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</si>
  <si>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</si>
  <si>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</si>
  <si>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</si>
  <si>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</si>
  <si>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</si>
  <si>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</si>
  <si>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</si>
  <si>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</si>
  <si>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</si>
  <si>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</si>
  <si>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</si>
  <si>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</si>
  <si>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</si>
  <si>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</si>
  <si>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</si>
  <si>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</si>
  <si>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</si>
  <si>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</si>
  <si>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</si>
  <si>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</si>
  <si>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</si>
  <si>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</si>
  <si>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</si>
  <si>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</si>
  <si>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</si>
  <si>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</si>
  <si>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</si>
  <si>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</si>
  <si>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</si>
  <si>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</si>
  <si>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</si>
  <si>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</si>
  <si>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</si>
  <si>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</si>
  <si>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</si>
  <si>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</si>
  <si>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</si>
  <si>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</si>
  <si>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</si>
  <si>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</si>
  <si>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</si>
  <si>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</si>
  <si>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</si>
  <si>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</si>
  <si>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</si>
  <si>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</si>
  <si>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</si>
  <si>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</si>
  <si>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</si>
  <si>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</si>
  <si>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</si>
  <si>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</si>
  <si>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</si>
  <si>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</si>
  <si>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</si>
  <si>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</si>
  <si>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</si>
  <si>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</si>
  <si>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</si>
  <si>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</si>
  <si>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</si>
  <si>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</si>
  <si>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</si>
  <si>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</si>
  <si>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</si>
  <si>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</si>
  <si>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</si>
  <si>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</si>
  <si>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</si>
  <si>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</si>
  <si>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</si>
  <si>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</si>
  <si>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</si>
  <si>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</si>
  <si>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</si>
  <si>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</si>
  <si>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</si>
  <si>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</si>
  <si>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</si>
  <si>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</si>
  <si>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</si>
  <si>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</si>
  <si>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</si>
  <si>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</si>
  <si>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</si>
  <si>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</si>
  <si>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</si>
  <si>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</si>
  <si>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</si>
  <si>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</si>
  <si>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</si>
  <si>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</si>
  <si>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</si>
  <si>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</si>
  <si>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</si>
  <si>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</si>
  <si>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</si>
  <si>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</si>
  <si>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</si>
  <si>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</si>
  <si>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</si>
  <si>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</si>
  <si>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</si>
  <si>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</si>
  <si>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</si>
  <si>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</si>
  <si>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</si>
  <si>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</si>
  <si>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</si>
  <si>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</si>
  <si>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</si>
  <si>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</si>
  <si>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</si>
  <si>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</si>
  <si>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</si>
  <si>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</si>
  <si>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</si>
  <si>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</si>
  <si>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</si>
  <si>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</si>
  <si>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</si>
  <si>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</si>
  <si>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</si>
  <si>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</si>
  <si>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</si>
  <si>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</si>
  <si>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</si>
  <si>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</si>
  <si>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</si>
  <si>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</si>
  <si>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</si>
  <si>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</si>
  <si>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</si>
  <si>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</si>
  <si>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</si>
  <si>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</si>
  <si>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</si>
  <si>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</si>
  <si>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</si>
  <si>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</si>
  <si>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</si>
  <si>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</si>
  <si>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</si>
  <si>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</si>
  <si>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</si>
  <si>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</si>
  <si>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</si>
  <si>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</si>
  <si>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</si>
  <si>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</si>
  <si>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</si>
  <si>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</si>
  <si>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</si>
  <si>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</si>
  <si>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</si>
  <si>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</si>
  <si>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</si>
  <si>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</si>
  <si>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</si>
  <si>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</si>
  <si>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</si>
  <si>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</si>
  <si>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</si>
  <si>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</si>
  <si>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</si>
  <si>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</si>
  <si>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</si>
  <si>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</si>
  <si>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</si>
  <si>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</si>
  <si>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</si>
  <si>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</si>
  <si>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</si>
  <si>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</si>
  <si>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</si>
  <si>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</si>
  <si>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</si>
  <si>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</si>
  <si>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</si>
  <si>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</si>
  <si>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</si>
  <si>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</si>
  <si>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</si>
  <si>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</si>
  <si>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</si>
  <si>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</si>
  <si>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</si>
  <si>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</si>
  <si>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</si>
  <si>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</si>
  <si>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</si>
  <si>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</si>
  <si>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</si>
  <si>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</si>
  <si>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</si>
  <si>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</si>
  <si>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</si>
  <si>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</si>
  <si>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</si>
  <si>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</si>
  <si>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</si>
  <si>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</si>
  <si>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</si>
  <si>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</si>
  <si>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</si>
  <si>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</si>
  <si>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</si>
  <si>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</si>
  <si>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</si>
  <si>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</si>
  <si>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</si>
  <si>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</si>
  <si>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</si>
  <si>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</si>
  <si>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</si>
  <si>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</si>
  <si>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</si>
  <si>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</si>
  <si>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</si>
  <si>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</si>
  <si>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</si>
  <si>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</si>
  <si>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</si>
  <si>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</si>
  <si>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</si>
  <si>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</si>
  <si>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</si>
  <si>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</si>
  <si>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</si>
  <si>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</si>
  <si>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</si>
  <si>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</si>
  <si>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</si>
  <si>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</si>
  <si>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</si>
  <si>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</si>
  <si>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</si>
  <si>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</si>
  <si>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</si>
  <si>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</si>
  <si>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</si>
  <si>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</si>
  <si>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</si>
  <si>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</si>
  <si>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</si>
  <si>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</si>
  <si>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</si>
  <si>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</si>
  <si>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</si>
  <si>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</si>
  <si>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</si>
  <si>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</si>
  <si>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</si>
  <si>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</si>
  <si>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</si>
  <si>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</si>
  <si>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</si>
  <si>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</si>
  <si>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</si>
  <si>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</si>
  <si>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</si>
  <si>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</si>
  <si>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</si>
  <si>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</si>
  <si>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</si>
  <si>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</si>
  <si>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</si>
  <si>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</si>
  <si>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</si>
  <si>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</si>
  <si>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</si>
  <si>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</si>
  <si>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</si>
  <si>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</si>
  <si>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</si>
  <si>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</si>
  <si>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</si>
  <si>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</si>
  <si>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</si>
  <si>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</si>
  <si>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</si>
  <si>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</si>
  <si>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</si>
  <si>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</si>
  <si>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</si>
  <si>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</si>
  <si>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</si>
  <si>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</si>
  <si>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</si>
  <si>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</si>
  <si>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</si>
  <si>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</si>
  <si>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</si>
  <si>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</si>
  <si>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</si>
  <si>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</si>
  <si>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</si>
  <si>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</si>
  <si>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</si>
  <si>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</si>
  <si>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</si>
  <si>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</si>
  <si>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</si>
  <si>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</si>
  <si>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</si>
  <si>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</si>
  <si>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</si>
  <si>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</si>
  <si>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</si>
  <si>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</si>
  <si>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</si>
  <si>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</si>
  <si>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</si>
  <si>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</si>
  <si>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</si>
  <si>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</si>
  <si>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</si>
  <si>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</si>
  <si>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</si>
  <si>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</si>
  <si>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</si>
  <si>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</si>
  <si>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</si>
  <si>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</si>
  <si>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</si>
  <si>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</si>
  <si>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</si>
  <si>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</si>
  <si>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</si>
  <si>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</si>
  <si>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</si>
  <si>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</si>
  <si>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</si>
  <si>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</si>
  <si>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</si>
  <si>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</si>
  <si>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</si>
  <si>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</si>
  <si>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</si>
  <si>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</si>
  <si>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</si>
  <si>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</si>
  <si>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</si>
  <si>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</si>
  <si>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</si>
  <si>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</si>
  <si>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</si>
  <si>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</si>
  <si>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</si>
  <si>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</si>
  <si>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</si>
  <si>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</si>
  <si>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</si>
  <si>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</si>
  <si>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</si>
  <si>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</si>
  <si>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</si>
  <si>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</si>
  <si>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</si>
  <si>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</si>
  <si>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</si>
  <si>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</si>
  <si>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</si>
  <si>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</si>
  <si>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</si>
  <si>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</si>
  <si>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</si>
  <si>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</si>
  <si>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</si>
  <si>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</si>
  <si>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</si>
  <si>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</si>
  <si>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</si>
  <si>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</si>
  <si>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</si>
  <si>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</si>
  <si>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</si>
  <si>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</si>
  <si>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</si>
  <si>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</si>
  <si>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</si>
  <si>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</si>
  <si>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</si>
  <si>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</si>
  <si>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</si>
  <si>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</si>
  <si>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</si>
  <si>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</si>
  <si>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</si>
  <si>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</si>
  <si>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</si>
  <si>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</si>
  <si>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</si>
  <si>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</si>
  <si>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</si>
  <si>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</si>
  <si>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</si>
  <si>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</si>
  <si>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</si>
  <si>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</si>
  <si>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</si>
  <si>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</si>
  <si>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</si>
  <si>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</si>
  <si>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</si>
  <si>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</si>
  <si>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</si>
  <si>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</si>
  <si>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</si>
  <si>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</si>
  <si>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</si>
  <si>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</si>
  <si>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</si>
  <si>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</si>
  <si>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</si>
  <si>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</si>
  <si>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</si>
  <si>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</si>
  <si>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</si>
  <si>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</si>
  <si>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</si>
  <si>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</si>
  <si>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</si>
  <si>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</si>
  <si>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</si>
  <si>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</si>
  <si>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</si>
  <si>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</si>
  <si>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</si>
  <si>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</si>
  <si>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</si>
  <si>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</si>
  <si>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</si>
  <si>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</si>
  <si>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</si>
  <si>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</si>
  <si>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</si>
  <si>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</si>
  <si>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</si>
  <si>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</si>
  <si>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</si>
  <si>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</si>
  <si>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</si>
  <si>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</si>
  <si>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</si>
  <si>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</si>
  <si>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</si>
  <si>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</si>
  <si>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</si>
  <si>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</si>
  <si>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</si>
  <si>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</si>
  <si>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</si>
  <si>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</si>
  <si>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</si>
  <si>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</si>
  <si>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</si>
  <si>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</si>
  <si>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</si>
  <si>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</si>
  <si>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</si>
  <si>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</si>
  <si>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</si>
  <si>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</si>
  <si>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</si>
  <si>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</si>
  <si>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</si>
  <si>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</si>
  <si>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</si>
  <si>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</si>
  <si>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</si>
  <si>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</si>
  <si>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</si>
  <si>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</si>
  <si>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</si>
  <si>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</si>
  <si>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</si>
  <si>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</si>
  <si>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</si>
  <si>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</si>
  <si>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</si>
  <si>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</si>
  <si>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</si>
  <si>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</si>
  <si>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</si>
  <si>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</si>
  <si>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</si>
  <si>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</si>
  <si>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</si>
  <si>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</si>
  <si>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</si>
  <si>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</si>
  <si>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</si>
  <si>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</si>
  <si>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</si>
  <si>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</si>
  <si>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</si>
  <si>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</si>
  <si>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</si>
  <si>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</si>
  <si>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</si>
  <si>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</si>
  <si>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</si>
  <si>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</si>
  <si>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</si>
  <si>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</si>
  <si>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</si>
  <si>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</si>
  <si>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</si>
  <si>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</si>
  <si>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</si>
  <si>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</si>
  <si>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</si>
  <si>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</si>
  <si>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</si>
  <si>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</si>
  <si>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</si>
  <si>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</si>
  <si>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</si>
  <si>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</si>
  <si>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</si>
  <si>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</si>
  <si>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</si>
  <si>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</si>
  <si>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</si>
  <si>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</si>
  <si>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</si>
  <si>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</si>
  <si>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</si>
  <si>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</si>
  <si>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</si>
  <si>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</si>
  <si>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</si>
  <si>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</si>
  <si>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</si>
  <si>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</si>
  <si>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</si>
  <si>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</si>
  <si>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</si>
  <si>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</si>
  <si>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</si>
  <si>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</si>
  <si>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</si>
  <si>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</si>
  <si>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</si>
  <si>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</si>
  <si>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</si>
  <si>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</si>
  <si>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</si>
  <si>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</si>
  <si>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</si>
  <si>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</si>
  <si>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</si>
  <si>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</si>
  <si>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</si>
  <si>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</si>
  <si>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</si>
  <si>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</si>
  <si>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</si>
  <si>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</si>
  <si>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</si>
  <si>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</si>
  <si>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</si>
  <si>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</si>
  <si>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</si>
  <si>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</si>
  <si>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</si>
  <si>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</si>
  <si>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</si>
  <si>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</si>
  <si>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</si>
  <si>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</si>
  <si>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</si>
  <si>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</si>
  <si>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</si>
  <si>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</si>
  <si>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</si>
  <si>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</si>
  <si>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</si>
  <si>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</si>
  <si>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</si>
  <si>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</si>
  <si>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</si>
  <si>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</si>
  <si>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</si>
  <si>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</si>
  <si>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</si>
  <si>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</si>
  <si>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</si>
  <si>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</si>
  <si>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</si>
  <si>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</si>
  <si>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</si>
  <si>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</si>
  <si>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</si>
  <si>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</si>
  <si>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</si>
  <si>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</si>
  <si>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</si>
  <si>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</si>
  <si>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</si>
  <si>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</si>
  <si>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</si>
  <si>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</si>
  <si>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</si>
  <si>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</si>
  <si>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</si>
  <si>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</si>
  <si>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</si>
  <si>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</si>
  <si>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</si>
  <si>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</si>
  <si>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</si>
  <si>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</si>
  <si>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</si>
  <si>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</si>
  <si>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</si>
  <si>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</si>
  <si>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</si>
  <si>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</si>
  <si>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</si>
  <si>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</si>
  <si>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</si>
  <si>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</si>
  <si>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</si>
  <si>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</si>
  <si>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</si>
  <si>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</si>
  <si>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</si>
  <si>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</si>
  <si>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</si>
  <si>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</si>
  <si>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</si>
  <si>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</si>
  <si>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</si>
  <si>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</si>
  <si>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</si>
  <si>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</si>
  <si>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</si>
  <si>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</si>
  <si>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</si>
  <si>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</si>
  <si>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</si>
  <si>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</si>
  <si>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</si>
  <si>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</si>
  <si>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</si>
  <si>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</si>
  <si>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</si>
  <si>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</si>
  <si>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</si>
  <si>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</si>
  <si>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</si>
  <si>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</si>
  <si>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</si>
  <si>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</si>
  <si>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</si>
  <si>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</si>
  <si>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</si>
  <si>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</si>
  <si>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</si>
  <si>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</si>
  <si>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</si>
  <si>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</si>
  <si>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</si>
  <si>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</si>
  <si>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</si>
  <si>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</si>
  <si>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</si>
  <si>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</si>
  <si>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</si>
  <si>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</si>
  <si>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</si>
  <si>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</si>
  <si>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</si>
  <si>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</si>
  <si>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</si>
  <si>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</si>
  <si>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</si>
  <si>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</si>
  <si>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</si>
  <si>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</si>
  <si>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</si>
  <si>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</si>
  <si>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</si>
  <si>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</si>
  <si>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</si>
  <si>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</si>
  <si>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</si>
  <si>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</si>
  <si>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</si>
  <si>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</si>
  <si>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</si>
  <si>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</si>
  <si>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</si>
  <si>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</si>
  <si>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</si>
  <si>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</si>
  <si>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</si>
  <si>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</si>
  <si>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</si>
  <si>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</si>
  <si>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</si>
  <si>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</si>
  <si>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</si>
  <si>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</si>
  <si>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</si>
  <si>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</si>
  <si>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</si>
  <si>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</si>
  <si>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</si>
  <si>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</si>
  <si>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</si>
  <si>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</si>
  <si>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</si>
  <si>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</si>
  <si>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</si>
  <si>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</si>
  <si>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</si>
  <si>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</si>
  <si>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</si>
  <si>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</si>
  <si>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</si>
  <si>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</si>
  <si>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</si>
  <si>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</si>
  <si>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</si>
  <si>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</si>
  <si>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</si>
  <si>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</si>
  <si>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</si>
  <si>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</si>
  <si>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</si>
  <si>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</si>
  <si>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</si>
  <si>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</si>
  <si>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</si>
  <si>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</si>
  <si>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</si>
  <si>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</si>
  <si>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</si>
  <si>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</si>
  <si>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</si>
  <si>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</si>
  <si>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</si>
  <si>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</si>
  <si>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</si>
  <si>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</si>
  <si>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</si>
  <si>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</si>
  <si>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</si>
  <si>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</si>
  <si>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</si>
  <si>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</si>
  <si>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</si>
  <si>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</si>
  <si>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</si>
  <si>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</si>
  <si>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</si>
  <si>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</si>
  <si>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</si>
  <si>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</si>
  <si>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</si>
  <si>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</si>
  <si>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</si>
  <si>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</si>
  <si>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</si>
  <si>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</si>
  <si>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</si>
  <si>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</si>
  <si>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</si>
  <si>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</si>
  <si>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</si>
  <si>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</si>
  <si>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</si>
  <si>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</si>
  <si>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</si>
  <si>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</si>
  <si>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</si>
  <si>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</si>
  <si>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</si>
  <si>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</si>
  <si>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</si>
  <si>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</si>
  <si>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</si>
  <si>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</si>
  <si>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</si>
  <si>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</si>
  <si>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</si>
  <si>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</si>
  <si>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</si>
  <si>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</si>
  <si>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</si>
  <si>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</si>
  <si>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</si>
  <si>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</si>
  <si>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</si>
  <si>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</si>
  <si>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</si>
  <si>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</si>
  <si>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</si>
  <si>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</si>
  <si>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</si>
  <si>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</si>
  <si>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</si>
  <si>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</si>
  <si>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</si>
  <si>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</si>
  <si>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</si>
  <si>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</si>
  <si>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</si>
  <si>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</si>
  <si>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</si>
  <si>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</si>
  <si>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</si>
  <si>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</si>
  <si>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</si>
  <si>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</si>
  <si>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</si>
  <si>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</si>
  <si>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</si>
  <si>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</si>
  <si>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</si>
  <si>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</si>
  <si>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</si>
  <si>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</si>
  <si>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</si>
  <si>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</si>
  <si>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</si>
  <si>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</si>
  <si>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</si>
  <si>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</si>
  <si>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</si>
  <si>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</si>
  <si>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</si>
  <si>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</si>
  <si>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</si>
  <si>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</si>
  <si>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</si>
  <si>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</si>
  <si>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</si>
  <si>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</si>
  <si>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</si>
  <si>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</si>
  <si>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</si>
  <si>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</si>
  <si>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</si>
  <si>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</si>
  <si>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</si>
  <si>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</si>
  <si>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</si>
  <si>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</si>
  <si>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</si>
  <si>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</si>
  <si>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</si>
  <si>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</si>
  <si>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</si>
  <si>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</si>
  <si>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</si>
  <si>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</si>
  <si>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</si>
  <si>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</si>
  <si>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</si>
  <si>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</si>
  <si>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</si>
  <si>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</si>
  <si>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</si>
  <si>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</si>
  <si>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</si>
  <si>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</si>
  <si>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</si>
  <si>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</si>
  <si>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</si>
  <si>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</si>
  <si>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</si>
  <si>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</si>
  <si>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</si>
  <si>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</si>
  <si>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</si>
  <si>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</si>
  <si>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</si>
  <si>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</si>
  <si>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</si>
  <si>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</si>
  <si>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</si>
  <si>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</si>
  <si>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</si>
  <si>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</si>
  <si>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</si>
  <si>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</si>
  <si>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</si>
  <si>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</si>
  <si>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</si>
  <si>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</si>
  <si>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</si>
  <si>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</si>
  <si>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</si>
  <si>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</si>
  <si>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</si>
  <si>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</si>
  <si>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</si>
  <si>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</si>
  <si>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</si>
  <si>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</si>
  <si>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</si>
  <si>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</si>
  <si>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</si>
  <si>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</si>
  <si>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</si>
  <si>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</si>
  <si>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</si>
  <si>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</si>
  <si>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</si>
  <si>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</si>
  <si>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</si>
  <si>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</si>
  <si>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</si>
  <si>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</si>
  <si>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</si>
  <si>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</si>
  <si>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</si>
  <si>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</si>
  <si>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</si>
  <si>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</si>
  <si>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</si>
  <si>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</si>
  <si>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</si>
  <si>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</si>
  <si>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</si>
  <si>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</si>
  <si>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</si>
  <si>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</si>
  <si>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</si>
  <si>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</si>
  <si>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</si>
  <si>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</si>
  <si>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</si>
  <si>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</si>
  <si>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</si>
  <si>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</si>
  <si>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</si>
  <si>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</si>
  <si>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</si>
  <si>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</si>
  <si>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</si>
  <si>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</si>
  <si>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</si>
  <si>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</si>
  <si>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</si>
  <si>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</si>
  <si>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</si>
  <si>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</si>
  <si>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</si>
  <si>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</si>
  <si>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</si>
  <si>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</si>
  <si>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</si>
  <si>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</si>
  <si>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</si>
  <si>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</si>
  <si>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</si>
  <si>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</si>
  <si>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</si>
  <si>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</si>
  <si>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</si>
  <si>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</si>
  <si>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</si>
  <si>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</si>
  <si>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</si>
  <si>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</si>
  <si>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</si>
  <si>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</si>
  <si>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</si>
  <si>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</si>
  <si>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</si>
  <si>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</si>
  <si>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</si>
  <si>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</si>
  <si>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</si>
  <si>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</si>
  <si>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</si>
  <si>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</si>
  <si>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</si>
  <si>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</si>
  <si>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</si>
  <si>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</si>
  <si>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</si>
  <si>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</si>
  <si>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</si>
  <si>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</si>
  <si>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</si>
  <si>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</si>
  <si>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</si>
  <si>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</si>
  <si>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</si>
  <si>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</si>
  <si>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</si>
  <si>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</si>
  <si>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</si>
  <si>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</si>
  <si>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</si>
  <si>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</si>
  <si>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</si>
  <si>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</si>
  <si>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</si>
  <si>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</si>
  <si>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</si>
  <si>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</si>
  <si>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</si>
  <si>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</si>
  <si>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</si>
  <si>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</si>
  <si>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</si>
  <si>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</si>
  <si>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</si>
  <si>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</si>
  <si>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</si>
  <si>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</si>
  <si>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</si>
  <si>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</si>
  <si>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</si>
  <si>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</si>
  <si>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</si>
  <si>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</si>
  <si>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</si>
  <si>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</si>
  <si>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</si>
  <si>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</si>
  <si>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</si>
  <si>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</si>
  <si>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</si>
  <si>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</si>
  <si>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</si>
  <si>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</si>
  <si>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</si>
  <si>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</si>
  <si>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</si>
  <si>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</si>
  <si>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</si>
  <si>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</si>
  <si>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</si>
  <si>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</si>
  <si>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</si>
  <si>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</si>
  <si>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</si>
  <si>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</si>
  <si>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</si>
  <si>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</si>
  <si>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</si>
  <si>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</si>
  <si>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</si>
  <si>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</si>
  <si>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</si>
  <si>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</si>
  <si>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</si>
  <si>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</si>
  <si>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</si>
  <si>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</si>
  <si>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</si>
  <si>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</si>
  <si>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</si>
  <si>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</si>
  <si>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</si>
  <si>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</si>
  <si>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</si>
  <si>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</si>
  <si>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</si>
  <si>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</si>
  <si>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</si>
  <si>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</si>
  <si>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</si>
  <si>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</si>
  <si>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</si>
  <si>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</si>
  <si>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</si>
  <si>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</si>
  <si>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</si>
  <si>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</si>
  <si>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</si>
  <si>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</si>
  <si>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</si>
  <si>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</si>
  <si>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</si>
  <si>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</si>
  <si>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</si>
  <si>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</si>
  <si>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</si>
  <si>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</si>
  <si>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</si>
  <si>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</si>
  <si>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</si>
  <si>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</si>
  <si>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</si>
  <si>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</si>
  <si>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</si>
  <si>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</si>
  <si>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</si>
  <si>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</si>
  <si>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</si>
  <si>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</si>
  <si>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</si>
  <si>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</si>
  <si>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</si>
  <si>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</si>
  <si>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</si>
  <si>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</si>
  <si>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</si>
  <si>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</si>
  <si>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</si>
  <si>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</si>
  <si>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</si>
  <si>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</si>
  <si>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</si>
  <si>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</si>
  <si>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</si>
  <si>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</si>
  <si>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</si>
  <si>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</si>
  <si>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</si>
  <si>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</si>
  <si>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</si>
  <si>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</si>
  <si>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</si>
  <si>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</si>
  <si>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</si>
  <si>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</si>
  <si>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</si>
  <si>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</si>
  <si>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</si>
  <si>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</si>
  <si>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</si>
  <si>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</si>
  <si>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</si>
  <si>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</si>
  <si>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</si>
  <si>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</si>
  <si>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</si>
  <si>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</si>
  <si>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</si>
  <si>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</si>
  <si>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</si>
  <si>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</si>
  <si>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</si>
  <si>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</si>
  <si>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</si>
  <si>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</si>
  <si>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</si>
  <si>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</si>
  <si>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</si>
  <si>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</si>
  <si>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</si>
  <si>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</si>
  <si>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</si>
  <si>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</si>
  <si>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</si>
  <si>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</si>
  <si>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</si>
  <si>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</si>
  <si>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</si>
  <si>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</si>
  <si>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</si>
  <si>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</si>
  <si>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</si>
  <si>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</si>
  <si>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</si>
  <si>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</si>
  <si>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</si>
  <si>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</si>
  <si>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</si>
  <si>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</si>
  <si>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</si>
  <si>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</si>
  <si>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</si>
  <si>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</si>
  <si>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</si>
  <si>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</si>
  <si>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</si>
  <si>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</si>
  <si>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</si>
  <si>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</si>
  <si>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</si>
  <si>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</si>
  <si>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</si>
  <si>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</si>
  <si>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</si>
  <si>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</si>
  <si>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</si>
  <si>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</si>
  <si>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</si>
  <si>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</si>
  <si>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</si>
  <si>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</si>
  <si>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</si>
  <si>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</si>
  <si>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</si>
  <si>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</si>
  <si>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</si>
  <si>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</si>
  <si>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</si>
  <si>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</si>
  <si>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</si>
  <si>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</si>
  <si>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</si>
  <si>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</si>
  <si>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</si>
  <si>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</si>
  <si>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</si>
  <si>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</si>
  <si>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</si>
  <si>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</si>
  <si>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</si>
  <si>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</si>
  <si>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</si>
  <si>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</si>
  <si>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</si>
  <si>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</si>
  <si>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</si>
  <si>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</si>
  <si>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</si>
  <si>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</si>
  <si>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</si>
  <si>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</si>
  <si>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</si>
  <si>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</si>
  <si>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</si>
  <si>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</si>
  <si>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</si>
  <si>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</si>
  <si>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</si>
  <si>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</si>
  <si>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</si>
  <si>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</si>
  <si>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</si>
  <si>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</si>
  <si>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</si>
  <si>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</si>
  <si>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</si>
  <si>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</si>
  <si>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</si>
  <si>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</si>
  <si>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</si>
  <si>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</si>
  <si>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</si>
  <si>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</si>
  <si>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</si>
  <si>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</si>
  <si>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</si>
  <si>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</si>
  <si>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</si>
  <si>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</si>
  <si>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</si>
  <si>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</si>
  <si>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</si>
  <si>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</si>
  <si>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</si>
  <si>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</si>
  <si>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</si>
  <si>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</si>
  <si>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</si>
  <si>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</si>
  <si>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</si>
  <si>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</si>
  <si>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</si>
  <si>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</si>
  <si>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</si>
  <si>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</si>
  <si>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</si>
  <si>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</si>
  <si>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</si>
  <si>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</si>
  <si>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</si>
  <si>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</si>
  <si>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</si>
  <si>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</si>
  <si>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</si>
  <si>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</si>
  <si>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</si>
  <si>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</si>
  <si>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</si>
  <si>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</si>
  <si>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</si>
  <si>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</si>
  <si>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</si>
  <si>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</si>
  <si>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</si>
  <si>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</si>
  <si>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</si>
  <si>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</si>
  <si>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</si>
  <si>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</si>
  <si>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</si>
  <si>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</si>
  <si>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</si>
  <si>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</si>
  <si>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</si>
  <si>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</si>
  <si>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</si>
  <si>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</si>
  <si>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</si>
  <si>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</si>
  <si>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</si>
  <si>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</si>
  <si>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</si>
  <si>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</si>
  <si>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</si>
  <si>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</si>
  <si>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</si>
  <si>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</si>
  <si>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</si>
  <si>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</si>
  <si>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</si>
  <si>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</si>
  <si>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</si>
  <si>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</si>
  <si>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</si>
  <si>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</si>
  <si>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</si>
  <si>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</si>
  <si>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</si>
  <si>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</si>
  <si>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</si>
  <si>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</si>
  <si>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</si>
  <si>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</si>
  <si>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</si>
  <si>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</si>
  <si>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</si>
  <si>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</si>
  <si>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</si>
  <si>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</si>
  <si>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</si>
  <si>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</si>
  <si>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</si>
  <si>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</si>
  <si>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</si>
  <si>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</si>
  <si>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</si>
  <si>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</si>
  <si>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</si>
  <si>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</si>
  <si>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</si>
  <si>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</si>
  <si>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</si>
  <si>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</si>
  <si>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</si>
  <si>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</si>
  <si>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</si>
  <si>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</si>
  <si>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</si>
  <si>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</si>
  <si>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</si>
  <si>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</si>
  <si>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</si>
  <si>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</si>
  <si>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</si>
  <si>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</si>
  <si>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</si>
  <si>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</si>
  <si>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</si>
  <si>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</si>
  <si>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</si>
  <si>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</si>
  <si>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</si>
  <si>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</si>
  <si>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</si>
  <si>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</si>
  <si>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</si>
  <si>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</si>
  <si>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</si>
  <si>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</si>
  <si>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</si>
  <si>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</si>
  <si>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</si>
  <si>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</si>
  <si>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</si>
  <si>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</si>
  <si>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</si>
  <si>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</si>
  <si>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</si>
  <si>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</si>
  <si>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</si>
  <si>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</si>
  <si>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</si>
  <si>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</si>
  <si>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</si>
  <si>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</si>
  <si>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</si>
  <si>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</si>
  <si>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</si>
  <si>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</si>
  <si>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</si>
  <si>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</si>
  <si>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</si>
  <si>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</si>
  <si>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</si>
  <si>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</si>
  <si>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</si>
  <si>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</si>
  <si>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</si>
  <si>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</si>
  <si>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</si>
  <si>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</si>
  <si>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</si>
  <si>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</si>
  <si>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</si>
  <si>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</si>
  <si>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</si>
  <si>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</si>
  <si>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</si>
  <si>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</si>
  <si>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</si>
  <si>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</si>
  <si>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</si>
  <si>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</si>
  <si>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</si>
  <si>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</si>
  <si>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</si>
  <si>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</si>
  <si>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</si>
  <si>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</si>
  <si>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</si>
  <si>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</si>
  <si>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</si>
  <si>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</si>
  <si>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</si>
  <si>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</si>
  <si>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</si>
  <si>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</si>
  <si>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</si>
  <si>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</si>
  <si>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</si>
  <si>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</si>
  <si>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</si>
  <si>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</si>
  <si>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</si>
  <si>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</si>
  <si>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</si>
  <si>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</si>
  <si>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</si>
  <si>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</si>
  <si>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</si>
  <si>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</si>
  <si>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</si>
  <si>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</si>
  <si>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</si>
  <si>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</si>
  <si>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</si>
  <si>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</si>
  <si>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</si>
  <si>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</si>
  <si>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</si>
  <si>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</si>
  <si>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</si>
  <si>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</si>
  <si>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</si>
  <si>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</si>
  <si>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</si>
  <si>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</si>
  <si>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</si>
  <si>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</si>
  <si>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</si>
  <si>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</si>
  <si>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</si>
  <si>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</si>
  <si>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</si>
  <si>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</si>
  <si>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</si>
  <si>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</si>
  <si>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</si>
  <si>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</si>
  <si>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</si>
  <si>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</si>
  <si>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</si>
  <si>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</si>
  <si>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</si>
  <si>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</si>
  <si>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</si>
  <si>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</si>
  <si>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</si>
  <si>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</si>
  <si>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</si>
  <si>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</si>
  <si>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</si>
  <si>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</si>
  <si>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</si>
  <si>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</si>
  <si>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</si>
  <si>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</si>
  <si>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</si>
  <si>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</si>
  <si>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</si>
  <si>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</si>
  <si>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</si>
  <si>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</si>
  <si>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</si>
  <si>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</si>
  <si>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</si>
  <si>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</si>
  <si>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</si>
  <si>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</si>
  <si>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</si>
  <si>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</si>
  <si>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</si>
  <si>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</si>
  <si>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</si>
  <si>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</si>
  <si>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</si>
  <si>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</si>
  <si>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</si>
  <si>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</si>
  <si>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</si>
  <si>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</si>
  <si>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</si>
  <si>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</si>
  <si>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</si>
  <si>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</si>
  <si>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</si>
  <si>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</si>
  <si>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</si>
  <si>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</si>
  <si>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</si>
  <si>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</si>
  <si>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</si>
  <si>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</si>
  <si>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</si>
  <si>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</si>
  <si>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</si>
  <si>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</si>
  <si>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</si>
  <si>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</si>
  <si>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</si>
  <si>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</si>
  <si>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</si>
  <si>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</si>
  <si>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</si>
  <si>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</si>
  <si>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</si>
  <si>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</si>
  <si>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</si>
  <si>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</si>
  <si>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</si>
  <si>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</si>
  <si>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</si>
  <si>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</si>
  <si>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</si>
  <si>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</si>
  <si>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</si>
  <si>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</si>
  <si>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</si>
  <si>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</si>
  <si>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</si>
  <si>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</si>
  <si>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</si>
  <si>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</si>
  <si>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</si>
  <si>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</si>
  <si>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</si>
  <si>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</si>
  <si>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</si>
  <si>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</si>
  <si>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</si>
  <si>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</si>
  <si>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</si>
  <si>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</si>
  <si>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</si>
  <si>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</si>
  <si>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</si>
  <si>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</si>
  <si>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</si>
  <si>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</si>
  <si>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</si>
  <si>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</si>
  <si>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</si>
  <si>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</si>
  <si>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</si>
  <si>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</si>
  <si>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</si>
  <si>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</si>
  <si>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</si>
  <si>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</si>
  <si>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</si>
  <si>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</si>
  <si>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</si>
  <si>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</si>
  <si>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</si>
  <si>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</si>
  <si>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</si>
  <si>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</si>
  <si>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</si>
  <si>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</si>
  <si>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</si>
  <si>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</si>
  <si>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</si>
  <si>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</si>
  <si>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</si>
  <si>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</si>
  <si>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</si>
  <si>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</si>
  <si>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</si>
  <si>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</si>
  <si>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</si>
  <si>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</si>
  <si>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</si>
  <si>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</si>
  <si>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</si>
  <si>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</si>
  <si>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</si>
  <si>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</si>
  <si>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</si>
  <si>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</si>
  <si>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</si>
  <si>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</si>
  <si>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</si>
  <si>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</si>
  <si>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</si>
  <si>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</si>
  <si>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</si>
  <si>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</si>
  <si>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</si>
  <si>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</si>
  <si>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</si>
  <si>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</si>
  <si>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</si>
  <si>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</si>
  <si>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</si>
  <si>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</si>
  <si>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</si>
  <si>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</si>
  <si>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</si>
  <si>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</si>
  <si>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</si>
  <si>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</si>
  <si>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</si>
  <si>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</si>
  <si>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</si>
  <si>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</si>
  <si>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</si>
  <si>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</si>
  <si>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</si>
  <si>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</si>
  <si>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</si>
  <si>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</si>
  <si>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</si>
  <si>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</si>
  <si>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</si>
  <si>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</si>
  <si>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</si>
  <si>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</si>
  <si>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</si>
  <si>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</si>
  <si>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</si>
  <si>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</si>
  <si>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</si>
  <si>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</si>
  <si>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</si>
  <si>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</si>
  <si>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</si>
  <si>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</si>
  <si>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</si>
  <si>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</si>
  <si>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</si>
  <si>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</si>
  <si>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</si>
  <si>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</si>
  <si>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</si>
  <si>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</si>
  <si>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</si>
  <si>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</si>
  <si>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</si>
  <si>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</si>
  <si>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</si>
  <si>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</si>
  <si>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</si>
  <si>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</si>
  <si>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</si>
  <si>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</si>
  <si>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</si>
  <si>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</si>
  <si>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</si>
  <si>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</si>
  <si>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</si>
  <si>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</si>
  <si>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</si>
  <si>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</si>
  <si>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</si>
  <si>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</si>
  <si>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</si>
  <si>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</si>
  <si>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</si>
  <si>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</si>
  <si>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</si>
  <si>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</si>
  <si>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</si>
  <si>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</si>
  <si>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</si>
  <si>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</si>
  <si>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</si>
  <si>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</si>
  <si>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</si>
  <si>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</si>
  <si>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</si>
  <si>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</si>
  <si>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</si>
  <si>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</si>
  <si>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</si>
  <si>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</si>
  <si>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</si>
  <si>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</si>
  <si>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</si>
  <si>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</si>
  <si>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</si>
  <si>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</si>
  <si>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</si>
  <si>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</si>
  <si>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</si>
  <si>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</si>
  <si>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</si>
  <si>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</si>
  <si>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</si>
  <si>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</si>
  <si>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</si>
  <si>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</si>
  <si>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</si>
  <si>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</si>
  <si>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</si>
  <si>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</si>
  <si>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</si>
  <si>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</si>
  <si>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</si>
  <si>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</si>
  <si>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</si>
  <si>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</si>
  <si>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</si>
  <si>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</si>
  <si>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</si>
  <si>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</si>
  <si>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</si>
  <si>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</si>
  <si>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</si>
  <si>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</si>
  <si>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</si>
  <si>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</si>
  <si>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</si>
  <si>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</si>
  <si>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</si>
  <si>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</si>
  <si>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</si>
  <si>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</si>
  <si>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</si>
  <si>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</si>
  <si>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</si>
  <si>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</si>
  <si>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</si>
  <si>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</si>
  <si>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</si>
  <si>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</si>
  <si>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</si>
  <si>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</si>
  <si>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</si>
  <si>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</si>
  <si>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</si>
  <si>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</si>
  <si>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</si>
  <si>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</si>
  <si>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</si>
  <si>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</si>
  <si>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</si>
  <si>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</si>
  <si>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</si>
  <si>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</si>
  <si>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</si>
  <si>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</si>
  <si>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</si>
  <si>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</si>
  <si>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</si>
  <si>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</si>
  <si>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</si>
  <si>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</si>
  <si>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</si>
  <si>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</si>
  <si>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</si>
  <si>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</si>
  <si>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</si>
  <si>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</si>
  <si>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</si>
  <si>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</si>
  <si>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</si>
  <si>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</si>
  <si>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</si>
  <si>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</si>
  <si>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</si>
  <si>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</si>
  <si>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</si>
  <si>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</si>
  <si>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</si>
  <si>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</si>
  <si>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</si>
  <si>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</si>
  <si>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</si>
  <si>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</si>
  <si>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</si>
  <si>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</si>
  <si>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</si>
  <si>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</si>
  <si>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</si>
  <si>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</si>
  <si>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</si>
  <si>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</si>
  <si>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</si>
  <si>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</si>
  <si>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</si>
  <si>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</si>
  <si>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</si>
  <si>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</si>
  <si>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</si>
  <si>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</si>
  <si>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</si>
  <si>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</si>
  <si>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</si>
  <si>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</si>
  <si>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</si>
  <si>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</si>
  <si>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</si>
  <si>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</si>
  <si>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</si>
  <si>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</si>
  <si>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</si>
  <si>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</si>
  <si>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</si>
  <si>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</si>
  <si>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</si>
  <si>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</si>
  <si>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</si>
  <si>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</si>
  <si>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</si>
  <si>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</si>
  <si>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</si>
  <si>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</si>
  <si>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</si>
  <si>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</si>
  <si>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</si>
  <si>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</si>
  <si>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</si>
  <si>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</si>
  <si>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</si>
  <si>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</si>
  <si>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</si>
  <si>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</si>
  <si>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</si>
  <si>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</si>
  <si>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</si>
  <si>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</si>
  <si>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</si>
  <si>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</si>
  <si>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</si>
  <si>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</si>
  <si>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</si>
  <si>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</si>
  <si>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</si>
  <si>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</si>
  <si>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</si>
  <si>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</si>
  <si>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</si>
  <si>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</si>
  <si>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</si>
  <si>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</si>
  <si>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</si>
  <si>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</si>
  <si>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</si>
  <si>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</si>
  <si>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</si>
  <si>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</si>
  <si>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</si>
  <si>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</si>
  <si>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</si>
  <si>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</si>
  <si>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</si>
  <si>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</si>
  <si>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</si>
  <si>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</si>
  <si>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</si>
  <si>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</si>
  <si>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</si>
  <si>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</si>
  <si>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</si>
  <si>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</si>
  <si>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</si>
  <si>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</si>
  <si>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</si>
  <si>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</si>
  <si>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</si>
  <si>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</si>
  <si>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</si>
  <si>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</si>
  <si>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</si>
  <si>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</si>
  <si>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</si>
  <si>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</si>
  <si>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</si>
  <si>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</si>
  <si>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</si>
  <si>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</si>
  <si>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</si>
  <si>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</si>
  <si>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</si>
  <si>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</si>
  <si>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</si>
  <si>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</si>
  <si>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</si>
  <si>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</si>
  <si>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</si>
  <si>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</si>
  <si>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</si>
  <si>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</si>
  <si>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</si>
  <si>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</si>
  <si>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</si>
  <si>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</si>
  <si>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</si>
  <si>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</si>
  <si>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</si>
  <si>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</si>
  <si>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</si>
  <si>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</si>
  <si>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</si>
  <si>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</si>
  <si>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</si>
  <si>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</si>
  <si>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</si>
  <si>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</si>
  <si>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</si>
  <si>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</si>
  <si>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</si>
  <si>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</si>
  <si>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</si>
  <si>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</si>
  <si>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</si>
  <si>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</si>
  <si>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</si>
  <si>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</si>
  <si>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</si>
  <si>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</si>
  <si>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</si>
  <si>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</si>
  <si>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</si>
  <si>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</si>
  <si>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</si>
  <si>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</si>
  <si>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</si>
  <si>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</si>
  <si>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</si>
  <si>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</si>
  <si>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</si>
  <si>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</si>
  <si>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</si>
  <si>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</si>
  <si>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</si>
  <si>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</si>
  <si>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</si>
  <si>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</si>
  <si>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</si>
  <si>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</si>
  <si>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</si>
  <si>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</si>
  <si>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</si>
  <si>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</si>
  <si>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</si>
  <si>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</si>
  <si>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</si>
  <si>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</si>
  <si>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</si>
  <si>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</si>
  <si>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</si>
  <si>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</si>
  <si>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</si>
  <si>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</si>
  <si>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</si>
  <si>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</si>
  <si>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</si>
  <si>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</si>
  <si>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</si>
  <si>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</si>
  <si>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</si>
  <si>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</si>
  <si>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</si>
  <si>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</si>
  <si>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</si>
  <si>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</si>
  <si>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</si>
  <si>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</si>
  <si>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</si>
  <si>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</si>
  <si>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</si>
  <si>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</si>
  <si>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</si>
  <si>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</si>
  <si>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</si>
  <si>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</si>
  <si>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</si>
  <si>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</si>
  <si>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</si>
  <si>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</si>
  <si>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</si>
  <si>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</si>
  <si>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</si>
  <si>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</si>
  <si>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</si>
  <si>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</si>
  <si>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</si>
  <si>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</si>
  <si>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</si>
  <si>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</si>
  <si>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</si>
  <si>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</si>
  <si>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</si>
  <si>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</si>
  <si>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</si>
  <si>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</si>
  <si>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</si>
  <si>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</si>
  <si>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</si>
  <si>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</si>
  <si>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</si>
  <si>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</si>
  <si>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</si>
  <si>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</si>
  <si>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</si>
  <si>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</si>
  <si>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</si>
  <si>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</si>
  <si>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</si>
  <si>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</si>
  <si>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</si>
  <si>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</si>
  <si>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</si>
  <si>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</si>
  <si>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</si>
  <si>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</si>
  <si>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</si>
  <si>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</si>
  <si>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</si>
  <si>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</si>
  <si>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</si>
  <si>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</si>
  <si>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</si>
  <si>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</si>
  <si>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</si>
  <si>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</si>
  <si>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</si>
  <si>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</si>
  <si>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</si>
  <si>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</si>
  <si>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</si>
  <si>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</si>
  <si>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</si>
  <si>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</si>
  <si>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</si>
  <si>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</si>
  <si>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</si>
  <si>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</si>
  <si>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</si>
  <si>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</si>
  <si>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</si>
  <si>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</si>
  <si>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</si>
  <si>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</si>
  <si>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</si>
  <si>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</si>
  <si>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</si>
  <si>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</si>
  <si>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</si>
  <si>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</si>
  <si>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</si>
  <si>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</si>
  <si>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</si>
  <si>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</si>
  <si>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</si>
  <si>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</si>
  <si>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</si>
  <si>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</si>
  <si>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</si>
  <si>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</si>
  <si>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</si>
  <si>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</si>
  <si>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</si>
  <si>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</si>
  <si>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</si>
  <si>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</si>
  <si>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</si>
  <si>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</si>
  <si>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</si>
  <si>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</si>
  <si>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</si>
  <si>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</si>
  <si>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</si>
  <si>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</si>
  <si>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</si>
  <si>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</si>
  <si>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</si>
  <si>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</si>
  <si>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</si>
  <si>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</si>
  <si>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</si>
  <si>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</si>
  <si>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</si>
  <si>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</si>
  <si>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</si>
  <si>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</si>
  <si>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</si>
  <si>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</si>
  <si>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</si>
  <si>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</si>
  <si>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</si>
  <si>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</si>
  <si>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</si>
  <si>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</si>
  <si>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</si>
  <si>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</si>
  <si>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</si>
  <si>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</si>
  <si>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</si>
  <si>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</si>
  <si>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</si>
  <si>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</si>
  <si>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</si>
  <si>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</si>
  <si>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</si>
  <si>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</si>
  <si>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</si>
  <si>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</si>
  <si>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</si>
  <si>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</si>
  <si>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</si>
  <si>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</si>
  <si>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</si>
  <si>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</si>
  <si>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</si>
  <si>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</si>
  <si>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</si>
  <si>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</si>
  <si>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</si>
  <si>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</si>
  <si>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</si>
  <si>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</si>
  <si>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</si>
  <si>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</si>
  <si>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</si>
  <si>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</si>
  <si>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</si>
  <si>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</si>
  <si>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</si>
  <si>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</si>
  <si>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</si>
  <si>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</si>
  <si>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</si>
  <si>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</si>
  <si>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</si>
  <si>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</si>
  <si>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</si>
  <si>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</si>
  <si>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</si>
  <si>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</si>
  <si>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</si>
  <si>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</si>
  <si>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</si>
  <si>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</si>
  <si>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</si>
  <si>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</si>
  <si>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</si>
  <si>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</si>
  <si>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</si>
  <si>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</si>
  <si>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</si>
  <si>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</si>
  <si>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</si>
  <si>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</si>
  <si>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</si>
  <si>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</si>
  <si>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</si>
  <si>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</si>
  <si>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</si>
  <si>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</si>
  <si>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</si>
  <si>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</si>
  <si>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</si>
  <si>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</si>
  <si>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</si>
  <si>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</si>
  <si>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</si>
  <si>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</si>
  <si>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</si>
  <si>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</si>
  <si>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</si>
  <si>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</si>
  <si>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</si>
  <si>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</si>
  <si>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</si>
  <si>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</si>
  <si>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</si>
  <si>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</si>
  <si>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</si>
  <si>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</si>
  <si>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</si>
  <si>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</si>
  <si>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</si>
  <si>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</si>
  <si>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</si>
  <si>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</si>
  <si>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</si>
  <si>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</si>
  <si>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</si>
  <si>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</si>
  <si>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</si>
  <si>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</si>
  <si>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</si>
  <si>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</si>
  <si>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</si>
  <si>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</si>
  <si>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</si>
  <si>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</si>
  <si>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</si>
  <si>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</si>
  <si>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</si>
  <si>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</si>
  <si>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</si>
  <si>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</si>
  <si>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</si>
  <si>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</si>
  <si>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</si>
  <si>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</si>
  <si>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</si>
  <si>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</si>
  <si>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</si>
  <si>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</si>
  <si>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</si>
  <si>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</si>
  <si>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</si>
  <si>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</si>
  <si>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</si>
  <si>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</si>
  <si>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</si>
  <si>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</si>
  <si>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</si>
  <si>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</si>
  <si>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</si>
  <si>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</si>
  <si>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</si>
  <si>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</si>
  <si>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</si>
  <si>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</si>
  <si>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</si>
  <si>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</si>
  <si>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</si>
  <si>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</si>
  <si>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</si>
  <si>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</si>
  <si>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</si>
  <si>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</si>
  <si>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</si>
  <si>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</si>
  <si>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</si>
  <si>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</si>
  <si>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</si>
  <si>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</si>
  <si>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</si>
  <si>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</si>
  <si>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</si>
  <si>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</si>
  <si>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</si>
  <si>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</si>
  <si>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</si>
  <si>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</si>
  <si>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</si>
  <si>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</si>
  <si>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</si>
  <si>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</si>
  <si>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</si>
  <si>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</si>
  <si>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</si>
  <si>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</si>
  <si>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</si>
  <si>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</si>
  <si>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</si>
  <si>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</si>
  <si>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</si>
  <si>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</si>
  <si>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</si>
  <si>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</si>
  <si>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</si>
  <si>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</si>
  <si>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</si>
  <si>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</si>
  <si>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</si>
  <si>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</si>
  <si>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</si>
  <si>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</si>
  <si>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</si>
  <si>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</si>
  <si>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</si>
  <si>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</si>
  <si>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</si>
  <si>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</si>
  <si>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</si>
  <si>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</si>
  <si>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</si>
  <si>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</si>
  <si>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</si>
  <si>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</si>
  <si>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</si>
  <si>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</si>
  <si>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</si>
  <si>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</si>
  <si>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</si>
  <si>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</si>
  <si>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</si>
  <si>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</si>
  <si>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</si>
  <si>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</si>
  <si>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</si>
  <si>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</si>
  <si>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</si>
  <si>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</si>
  <si>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</si>
  <si>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</si>
  <si>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</si>
  <si>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</si>
  <si>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</si>
  <si>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</si>
  <si>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</si>
  <si>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</si>
  <si>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</si>
  <si>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</si>
  <si>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</si>
  <si>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</si>
  <si>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</si>
  <si>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</si>
  <si>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</si>
  <si>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</si>
  <si>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</si>
  <si>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</si>
  <si>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</si>
  <si>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</si>
  <si>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</si>
  <si>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</si>
  <si>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</si>
  <si>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</si>
  <si>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</si>
  <si>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</si>
  <si>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</si>
  <si>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</si>
  <si>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</si>
  <si>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</si>
  <si>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</si>
  <si>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</si>
  <si>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</si>
  <si>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</si>
  <si>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</si>
  <si>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</si>
  <si>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</si>
  <si>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</si>
  <si>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</si>
  <si>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</si>
  <si>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</si>
  <si>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</si>
  <si>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</si>
  <si>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</si>
  <si>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</si>
  <si>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</si>
  <si>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</si>
  <si>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</si>
  <si>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</si>
  <si>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</si>
  <si>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</si>
  <si>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</si>
  <si>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</si>
  <si>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</si>
  <si>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</si>
  <si>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</si>
  <si>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</si>
  <si>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</si>
  <si>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</si>
  <si>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</si>
  <si>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</si>
  <si>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</si>
  <si>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</si>
  <si>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</si>
  <si>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</si>
  <si>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</si>
  <si>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</si>
  <si>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</si>
  <si>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</si>
  <si>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</si>
  <si>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</si>
  <si>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</si>
  <si>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</si>
  <si>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</si>
  <si>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</si>
  <si>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</si>
  <si>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</si>
  <si>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</si>
  <si>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</si>
  <si>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</si>
  <si>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</si>
  <si>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</si>
  <si>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</si>
  <si>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</si>
  <si>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</si>
  <si>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</si>
  <si>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</si>
  <si>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</si>
  <si>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</si>
  <si>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</si>
  <si>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</si>
  <si>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</si>
  <si>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</si>
  <si>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</si>
  <si>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</si>
  <si>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</si>
  <si>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</si>
  <si>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</si>
  <si>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</si>
  <si>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</si>
  <si>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</si>
  <si>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</si>
  <si>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</si>
  <si>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</si>
  <si>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</si>
  <si>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</si>
  <si>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</si>
  <si>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</si>
  <si>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</si>
  <si>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</si>
  <si>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</si>
  <si>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</si>
  <si>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</si>
  <si>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</si>
  <si>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</si>
  <si>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</si>
  <si>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</si>
  <si>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</si>
  <si>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</si>
  <si>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</si>
  <si>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</si>
  <si>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</si>
  <si>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</si>
  <si>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</si>
  <si>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</si>
  <si>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</si>
  <si>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</si>
  <si>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</si>
  <si>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</si>
  <si>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</si>
  <si>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</si>
  <si>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</si>
  <si>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</si>
  <si>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</si>
  <si>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</si>
  <si>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</si>
  <si>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</si>
  <si>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</si>
  <si>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</si>
  <si>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</si>
  <si>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</si>
  <si>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</si>
  <si>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</si>
  <si>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</si>
  <si>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</si>
  <si>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</si>
  <si>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</si>
  <si>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</si>
  <si>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</si>
  <si>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</si>
  <si>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</si>
  <si>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</si>
  <si>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</si>
  <si>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</si>
  <si>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</si>
  <si>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</si>
  <si>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</si>
  <si>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</si>
  <si>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</si>
  <si>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</si>
  <si>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</si>
  <si>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</si>
  <si>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</si>
  <si>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</si>
  <si>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</si>
  <si>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</si>
  <si>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</si>
  <si>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</si>
  <si>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</si>
  <si>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</si>
  <si>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</si>
  <si>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</si>
  <si>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</si>
  <si>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</si>
  <si>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</si>
  <si>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</si>
  <si>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</si>
  <si>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</si>
  <si>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</si>
  <si>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</si>
  <si>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</si>
  <si>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</si>
  <si>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</si>
  <si>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</si>
  <si>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</si>
  <si>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</si>
  <si>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</si>
  <si>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</si>
  <si>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</si>
  <si>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</si>
  <si>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</si>
  <si>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</si>
  <si>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</si>
  <si>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</si>
  <si>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</si>
  <si>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</si>
  <si>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</si>
  <si>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</si>
  <si>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</si>
  <si>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</si>
  <si>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</si>
  <si>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</si>
  <si>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</si>
  <si>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</si>
  <si>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</si>
  <si>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</si>
  <si>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</si>
  <si>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</si>
  <si>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</si>
  <si>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</si>
  <si>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</si>
  <si>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</si>
  <si>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</si>
  <si>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</si>
  <si>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</si>
  <si>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</si>
  <si>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</si>
  <si>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</si>
  <si>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</si>
  <si>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</si>
  <si>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</si>
  <si>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</si>
  <si>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</si>
  <si>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</si>
  <si>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</si>
  <si>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</si>
  <si>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</si>
  <si>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</si>
  <si>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</si>
  <si>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</si>
  <si>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</si>
  <si>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</si>
  <si>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</si>
  <si>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</si>
  <si>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</si>
  <si>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</si>
  <si>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</si>
  <si>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</si>
  <si>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</si>
  <si>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</si>
  <si>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</si>
  <si>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</si>
  <si>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</si>
  <si>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</si>
  <si>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</si>
  <si>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</si>
  <si>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</si>
  <si>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</si>
  <si>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</si>
  <si>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</si>
  <si>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</si>
  <si>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</si>
  <si>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</si>
  <si>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</si>
  <si>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</si>
  <si>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</si>
  <si>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</si>
  <si>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</si>
  <si>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</si>
  <si>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</si>
  <si>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</si>
  <si>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</si>
  <si>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</si>
  <si>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</si>
  <si>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</si>
  <si>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</si>
  <si>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</si>
  <si>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</si>
  <si>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</si>
  <si>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</si>
  <si>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</si>
  <si>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</si>
  <si>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</si>
  <si>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</si>
  <si>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</si>
  <si>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</si>
  <si>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</si>
  <si>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</si>
  <si>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</si>
  <si>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</si>
  <si>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</si>
  <si>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</si>
  <si>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</si>
  <si>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</si>
  <si>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</si>
  <si>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</si>
  <si>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</si>
  <si>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</si>
  <si>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</si>
  <si>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</si>
  <si>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</si>
  <si>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</si>
  <si>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</si>
  <si>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</si>
  <si>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</si>
  <si>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</si>
  <si>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</si>
  <si>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</si>
  <si>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</si>
  <si>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</si>
  <si>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</si>
  <si>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</si>
  <si>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</si>
  <si>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</si>
  <si>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</si>
  <si>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</si>
  <si>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</si>
  <si>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</si>
  <si>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</si>
  <si>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</si>
  <si>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</si>
  <si>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</si>
  <si>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</si>
  <si>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</si>
  <si>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</si>
  <si>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</si>
  <si>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</si>
  <si>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</si>
  <si>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</si>
  <si>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</si>
  <si>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</si>
  <si>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</si>
  <si>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</si>
  <si>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</si>
  <si>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</si>
  <si>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</si>
  <si>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</si>
  <si>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</si>
  <si>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</si>
  <si>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</si>
  <si>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</si>
  <si>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</si>
  <si>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</si>
  <si>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</si>
  <si>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</si>
  <si>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</si>
  <si>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</si>
  <si>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</si>
  <si>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</si>
  <si>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</si>
  <si>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</si>
  <si>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</si>
  <si>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</si>
  <si>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</si>
  <si>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</si>
  <si>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</si>
  <si>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</si>
  <si>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</si>
  <si>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</si>
  <si>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</si>
  <si>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</si>
  <si>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</si>
  <si>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</si>
  <si>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</si>
  <si>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</si>
  <si>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</si>
  <si>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</si>
  <si>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</si>
  <si>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</si>
  <si>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</si>
  <si>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</si>
  <si>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</si>
  <si>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</si>
  <si>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</si>
  <si>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</si>
  <si>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</si>
  <si>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</si>
  <si>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</si>
  <si>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</si>
  <si>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</si>
  <si>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</si>
  <si>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</si>
  <si>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</si>
  <si>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</si>
  <si>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</si>
  <si>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</si>
  <si>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</si>
  <si>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</si>
  <si>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</si>
  <si>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</si>
  <si>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</si>
  <si>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</si>
  <si>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</si>
  <si>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</si>
  <si>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</si>
  <si>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</si>
  <si>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</si>
  <si>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</si>
  <si>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</si>
  <si>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</si>
  <si>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</si>
  <si>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</si>
  <si>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</si>
  <si>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</si>
  <si>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</si>
  <si>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</si>
  <si>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</si>
  <si>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</si>
  <si>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</si>
  <si>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</si>
  <si>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</si>
  <si>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</si>
  <si>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</si>
  <si>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</si>
  <si>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</si>
  <si>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</si>
  <si>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</si>
  <si>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</si>
  <si>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</si>
  <si>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</si>
  <si>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</si>
  <si>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</si>
  <si>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</si>
  <si>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</si>
  <si>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</si>
  <si>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</si>
  <si>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</si>
  <si>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</si>
  <si>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</si>
  <si>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</si>
  <si>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</si>
  <si>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</si>
  <si>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</si>
  <si>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</si>
  <si>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</si>
  <si>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</si>
  <si>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</si>
  <si>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</si>
  <si>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</si>
  <si>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</si>
  <si>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</si>
  <si>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</si>
  <si>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</si>
  <si>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</si>
  <si>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</si>
  <si>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</si>
  <si>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</si>
  <si>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</si>
  <si>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</si>
  <si>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</si>
  <si>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</si>
  <si>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</si>
  <si>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</si>
  <si>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</si>
  <si>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</si>
  <si>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</si>
  <si>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</si>
  <si>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</si>
  <si>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</si>
  <si>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</si>
  <si>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</si>
  <si>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</si>
  <si>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</si>
  <si>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</si>
  <si>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</si>
  <si>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</si>
  <si>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</si>
  <si>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</si>
  <si>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</si>
  <si>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</si>
  <si>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</si>
  <si>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</si>
  <si>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</si>
  <si>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</si>
  <si>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</si>
  <si>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</si>
  <si>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</si>
  <si>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</si>
  <si>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</si>
  <si>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</si>
  <si>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</si>
  <si>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</si>
  <si>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</si>
  <si>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</si>
  <si>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</si>
  <si>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</si>
  <si>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</si>
  <si>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</si>
  <si>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</si>
  <si>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</si>
  <si>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</si>
  <si>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</si>
  <si>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</si>
  <si>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</si>
  <si>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</si>
  <si>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</si>
  <si>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</si>
  <si>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</si>
  <si>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</si>
  <si>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</si>
  <si>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</si>
  <si>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</si>
  <si>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</si>
  <si>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</si>
  <si>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</si>
  <si>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</si>
  <si>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</si>
  <si>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</si>
  <si>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</si>
  <si>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</si>
  <si>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</si>
  <si>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</si>
  <si>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</si>
  <si>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</si>
  <si>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</si>
  <si>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</si>
  <si>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</si>
  <si>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</si>
  <si>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</si>
  <si>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</si>
  <si>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</si>
  <si>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</si>
  <si>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</si>
  <si>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</si>
  <si>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</si>
  <si>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</si>
  <si>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</si>
  <si>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</si>
  <si>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</si>
  <si>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</si>
  <si>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</si>
  <si>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</si>
  <si>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</si>
  <si>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</si>
  <si>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</si>
  <si>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</si>
  <si>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</si>
  <si>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</si>
  <si>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</si>
  <si>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</si>
  <si>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</si>
  <si>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</si>
  <si>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</si>
  <si>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</si>
  <si>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</si>
  <si>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</si>
  <si>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</si>
  <si>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</si>
  <si>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</si>
  <si>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</si>
  <si>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</si>
  <si>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</si>
  <si>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</si>
  <si>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</si>
  <si>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</si>
  <si>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</si>
  <si>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</si>
  <si>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</si>
  <si>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</si>
  <si>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</si>
  <si>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</si>
  <si>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</si>
  <si>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</si>
  <si>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</si>
  <si>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</si>
  <si>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</si>
  <si>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</si>
  <si>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</si>
  <si>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</si>
  <si>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</si>
  <si>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</si>
  <si>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</si>
  <si>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</si>
  <si>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</si>
  <si>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</si>
  <si>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</si>
  <si>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</si>
  <si>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</si>
  <si>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</si>
  <si>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</si>
  <si>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</si>
  <si>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</si>
  <si>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</si>
  <si>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</si>
  <si>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</si>
  <si>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</si>
  <si>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</si>
  <si>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</si>
  <si>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</si>
  <si>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</si>
  <si>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</si>
  <si>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</si>
  <si>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</si>
  <si>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</si>
  <si>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</si>
  <si>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</si>
  <si>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</si>
  <si>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</si>
  <si>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</si>
  <si>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</si>
  <si>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</si>
  <si>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</si>
  <si>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</si>
  <si>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</si>
  <si>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</si>
  <si>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</si>
  <si>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</si>
  <si>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</si>
  <si>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</si>
  <si>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</si>
  <si>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</si>
  <si>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</si>
  <si>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</si>
  <si>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</si>
  <si>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</si>
  <si>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</si>
  <si>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</si>
  <si>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</si>
  <si>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</si>
  <si>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</si>
  <si>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</si>
  <si>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</si>
  <si>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</si>
  <si>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</si>
  <si>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</si>
  <si>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</si>
  <si>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</si>
  <si>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</si>
  <si>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</si>
  <si>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</si>
  <si>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</si>
  <si>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</si>
  <si>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</si>
  <si>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</si>
  <si>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</si>
  <si>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</si>
  <si>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</si>
  <si>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</si>
  <si>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</si>
  <si>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</si>
  <si>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</si>
  <si>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</si>
  <si>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</si>
  <si>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</si>
  <si>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</si>
  <si>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</si>
  <si>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</si>
  <si>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</si>
  <si>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</si>
  <si>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</si>
  <si>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</si>
  <si>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</si>
  <si>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</si>
  <si>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</si>
  <si>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</si>
  <si>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</si>
  <si>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</si>
  <si>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</si>
  <si>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</si>
  <si>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</si>
  <si>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</si>
  <si>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</si>
  <si>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</si>
  <si>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</si>
  <si>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</si>
  <si>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</si>
  <si>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</si>
  <si>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</si>
  <si>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</si>
  <si>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</si>
  <si>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</si>
  <si>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</si>
  <si>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</si>
  <si>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</si>
  <si>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</si>
  <si>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</si>
  <si>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</si>
  <si>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</si>
  <si>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</si>
  <si>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</si>
  <si>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</si>
  <si>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</si>
  <si>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</si>
  <si>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</si>
  <si>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</si>
  <si>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</si>
  <si>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</si>
  <si>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</si>
  <si>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</si>
  <si>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</si>
  <si>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</si>
  <si>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</si>
  <si>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</si>
  <si>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</si>
  <si>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</si>
  <si>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</si>
  <si>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</si>
  <si>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</si>
  <si>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</si>
  <si>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</si>
  <si>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</si>
  <si>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</si>
  <si>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</si>
  <si>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</si>
  <si>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</si>
  <si>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</si>
  <si>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</si>
  <si>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</si>
  <si>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</si>
  <si>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</si>
  <si>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</si>
  <si>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</si>
  <si>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</si>
  <si>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</si>
  <si>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</si>
  <si>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</si>
  <si>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</si>
  <si>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</si>
  <si>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</si>
  <si>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</si>
  <si>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</si>
  <si>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</si>
  <si>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</si>
  <si>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</si>
  <si>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</si>
  <si>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</si>
  <si>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</si>
  <si>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</si>
  <si>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</si>
  <si>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</si>
  <si>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</si>
  <si>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</si>
  <si>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</si>
  <si>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</si>
  <si>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</si>
  <si>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</si>
  <si>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</si>
  <si>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</si>
  <si>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</si>
  <si>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</si>
  <si>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</si>
  <si>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</si>
  <si>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</si>
  <si>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</si>
  <si>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</si>
  <si>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</si>
  <si>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</si>
  <si>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</si>
  <si>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</si>
  <si>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</si>
  <si>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</si>
  <si>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</si>
  <si>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</si>
  <si>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</si>
  <si>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</si>
  <si>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</si>
  <si>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</si>
  <si>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</si>
  <si>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</si>
  <si>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</si>
  <si>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</si>
  <si>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</si>
  <si>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</si>
  <si>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</si>
  <si>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</si>
  <si>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</si>
  <si>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</si>
  <si>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</si>
  <si>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</si>
  <si>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</si>
  <si>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</si>
  <si>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</si>
  <si>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</si>
  <si>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</si>
  <si>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</si>
  <si>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</si>
  <si>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</si>
  <si>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</si>
  <si>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</si>
  <si>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</si>
  <si>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</si>
  <si>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</si>
  <si>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</si>
  <si>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</si>
  <si>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</si>
  <si>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</si>
  <si>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</si>
  <si>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</si>
  <si>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</si>
  <si>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</si>
  <si>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</si>
  <si>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</si>
  <si>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</si>
  <si>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</si>
  <si>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</si>
  <si>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</si>
  <si>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</si>
  <si>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</si>
  <si>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</si>
  <si>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</si>
  <si>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</si>
  <si>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</si>
  <si>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</si>
  <si>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</si>
  <si>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</si>
  <si>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</si>
  <si>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</si>
  <si>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</si>
  <si>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</si>
  <si>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</si>
  <si>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</si>
  <si>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</si>
  <si>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</si>
  <si>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</si>
  <si>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</si>
  <si>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</si>
  <si>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</si>
  <si>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</si>
  <si>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</si>
  <si>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</si>
  <si>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</si>
  <si>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</si>
  <si>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</si>
  <si>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</si>
  <si>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</si>
  <si>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</si>
  <si>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</si>
  <si>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</si>
  <si>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</si>
  <si>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</si>
  <si>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</si>
  <si>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</si>
  <si>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</si>
  <si>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</si>
  <si>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</si>
  <si>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</si>
  <si>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</si>
  <si>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</si>
  <si>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</si>
  <si>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</si>
  <si>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</si>
  <si>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</si>
  <si>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</si>
  <si>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</si>
  <si>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</si>
  <si>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</si>
  <si>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</si>
  <si>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</si>
  <si>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</si>
  <si>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</si>
  <si>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</si>
  <si>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</si>
  <si>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</si>
  <si>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</si>
  <si>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</si>
  <si>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</si>
  <si>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</si>
  <si>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</si>
  <si>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</si>
  <si>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</si>
  <si>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</si>
  <si>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</si>
  <si>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</si>
  <si>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</si>
  <si>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</si>
  <si>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</si>
  <si>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</si>
  <si>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</si>
  <si>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</si>
  <si>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</si>
  <si>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</si>
  <si>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</si>
  <si>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</si>
  <si>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</si>
  <si>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</si>
  <si>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</si>
  <si>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</si>
  <si>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</si>
  <si>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</si>
  <si>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</si>
  <si>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</si>
  <si>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</si>
  <si>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</si>
  <si>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</si>
  <si>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</si>
  <si>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</si>
  <si>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</si>
  <si>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</si>
  <si>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</si>
  <si>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</si>
  <si>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</si>
  <si>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</si>
  <si>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</si>
  <si>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</si>
  <si>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</si>
  <si>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</si>
  <si>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</si>
  <si>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</si>
  <si>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</si>
  <si>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</si>
  <si>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</si>
  <si>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</si>
  <si>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</si>
  <si>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</si>
  <si>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</si>
  <si>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</si>
  <si>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</si>
  <si>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</si>
  <si>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</si>
  <si>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</si>
  <si>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</si>
  <si>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</si>
  <si>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</si>
  <si>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</si>
  <si>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</si>
  <si>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</si>
  <si>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</si>
  <si>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</si>
  <si>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</si>
  <si>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</si>
  <si>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</si>
  <si>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</si>
  <si>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</si>
  <si>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</si>
  <si>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</si>
  <si>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</si>
  <si>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</si>
  <si>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</si>
  <si>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</si>
  <si>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</si>
  <si>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</si>
  <si>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</si>
  <si>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</si>
  <si>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</si>
  <si>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</si>
  <si>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</si>
  <si>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</si>
  <si>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</si>
  <si>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</si>
  <si>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</si>
  <si>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</si>
  <si>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</si>
  <si>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</si>
  <si>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</si>
  <si>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</si>
  <si>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</si>
  <si>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</si>
  <si>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</si>
  <si>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</si>
  <si>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</si>
  <si>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</si>
  <si>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</si>
  <si>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</si>
  <si>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</si>
  <si>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</si>
  <si>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</si>
  <si>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</si>
  <si>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</si>
  <si>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</si>
  <si>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</si>
  <si>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</si>
  <si>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</si>
  <si>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</si>
  <si>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</si>
  <si>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</si>
  <si>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</si>
  <si>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</si>
  <si>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</si>
  <si>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</si>
  <si>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</si>
  <si>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</si>
  <si>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</si>
  <si>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</si>
  <si>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</si>
  <si>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</si>
  <si>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</si>
  <si>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</si>
  <si>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</si>
  <si>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</si>
  <si>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</si>
  <si>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</si>
  <si>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</si>
  <si>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</si>
  <si>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</si>
  <si>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</si>
  <si>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</si>
  <si>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</si>
  <si>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</si>
  <si>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</si>
  <si>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</si>
  <si>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</si>
  <si>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</si>
  <si>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</si>
  <si>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</si>
  <si>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</si>
  <si>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</si>
  <si>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</si>
  <si>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</si>
  <si>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</si>
  <si>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</si>
  <si>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</si>
  <si>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</si>
  <si>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</si>
  <si>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</si>
  <si>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</si>
  <si>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</si>
  <si>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</si>
  <si>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</si>
  <si>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</si>
  <si>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</si>
  <si>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</si>
  <si>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</si>
  <si>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</si>
  <si>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</si>
  <si>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</si>
  <si>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</si>
  <si>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</si>
  <si>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</si>
  <si>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</si>
  <si>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</si>
  <si>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</si>
  <si>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</si>
  <si>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</si>
  <si>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</si>
  <si>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</si>
  <si>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</si>
  <si>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</si>
  <si>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</si>
  <si>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</si>
  <si>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</si>
  <si>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</si>
  <si>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</si>
  <si>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</si>
  <si>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</si>
  <si>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</si>
  <si>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</si>
  <si>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</si>
  <si>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</si>
  <si>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</si>
  <si>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</si>
  <si>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</si>
  <si>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</si>
  <si>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</si>
  <si>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</si>
  <si>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</si>
  <si>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</si>
  <si>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</si>
  <si>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</si>
  <si>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</si>
  <si>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</si>
  <si>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</si>
  <si>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</si>
  <si>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</si>
  <si>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</si>
  <si>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</si>
  <si>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</si>
  <si>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</si>
  <si>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</si>
  <si>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</si>
  <si>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</si>
  <si>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</si>
  <si>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</si>
  <si>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</si>
  <si>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</si>
  <si>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</si>
  <si>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</si>
  <si>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</si>
  <si>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</si>
  <si>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</si>
  <si>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</si>
  <si>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</si>
  <si>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</si>
  <si>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</si>
  <si>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</si>
  <si>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</si>
  <si>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</si>
  <si>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</si>
  <si>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</si>
  <si>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</si>
  <si>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</si>
  <si>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</si>
  <si>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</si>
  <si>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</si>
  <si>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</si>
  <si>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</si>
  <si>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</si>
  <si>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</si>
  <si>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</si>
  <si>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</si>
  <si>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</si>
  <si>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</si>
  <si>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</si>
  <si>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</si>
  <si>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</si>
  <si>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</si>
  <si>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</si>
  <si>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</si>
  <si>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</si>
  <si>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</si>
  <si>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</si>
  <si>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</si>
  <si>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</si>
  <si>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</si>
  <si>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</si>
  <si>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</si>
  <si>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</si>
  <si>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</si>
  <si>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</si>
  <si>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</si>
  <si>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</si>
  <si>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</si>
  <si>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</si>
  <si>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</si>
  <si>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</si>
  <si>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</si>
  <si>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</si>
  <si>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</si>
  <si>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</si>
  <si>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</si>
  <si>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</si>
  <si>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</si>
  <si>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</si>
  <si>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</si>
  <si>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</si>
  <si>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</si>
  <si>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</si>
  <si>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</si>
  <si>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</si>
  <si>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</si>
  <si>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</si>
  <si>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</si>
  <si>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</si>
  <si>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</si>
  <si>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</si>
  <si>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</si>
  <si>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</si>
  <si>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</si>
  <si>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</si>
  <si>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</si>
  <si>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</si>
  <si>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</si>
  <si>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</si>
  <si>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</si>
  <si>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</si>
  <si>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</si>
  <si>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</si>
  <si>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</si>
  <si>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</si>
  <si>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</si>
  <si>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</si>
  <si>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</si>
  <si>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</si>
  <si>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</si>
  <si>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</si>
  <si>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</si>
  <si>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</si>
  <si>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</si>
  <si>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</si>
  <si>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</si>
  <si>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</si>
  <si>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</si>
  <si>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</si>
  <si>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</si>
  <si>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</si>
  <si>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</si>
  <si>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</si>
  <si>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</si>
  <si>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</si>
  <si>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</si>
  <si>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</si>
  <si>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</si>
  <si>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</si>
  <si>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</si>
  <si>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</si>
  <si>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</si>
  <si>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</si>
  <si>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</si>
  <si>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</si>
  <si>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</si>
  <si>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</si>
  <si>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</si>
  <si>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</si>
  <si>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</si>
  <si>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</si>
  <si>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</si>
  <si>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</si>
  <si>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</si>
  <si>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</si>
  <si>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</si>
  <si>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</si>
  <si>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</si>
  <si>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</si>
  <si>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</si>
  <si>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</si>
  <si>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</si>
  <si>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</si>
  <si>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</si>
  <si>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</si>
  <si>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</si>
  <si>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</si>
  <si>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</si>
  <si>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</si>
  <si>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</si>
  <si>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</si>
  <si>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</si>
  <si>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</si>
  <si>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</si>
  <si>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</si>
  <si>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</si>
  <si>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</si>
  <si>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</si>
  <si>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</si>
  <si>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</si>
  <si>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</si>
  <si>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</si>
  <si>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</si>
  <si>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</si>
  <si>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</si>
  <si>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</si>
  <si>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</si>
  <si>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</si>
  <si>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</si>
  <si>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</si>
  <si>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</si>
  <si>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</si>
  <si>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</si>
  <si>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</si>
  <si>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</si>
  <si>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</si>
  <si>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</si>
  <si>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</si>
  <si>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</si>
  <si>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</si>
  <si>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</si>
  <si>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</si>
  <si>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</si>
  <si>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</si>
  <si>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</si>
  <si>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</si>
  <si>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</si>
  <si>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</si>
  <si>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</si>
  <si>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</si>
  <si>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</si>
  <si>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</si>
  <si>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</si>
  <si>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</si>
  <si>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</si>
  <si>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</si>
  <si>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</si>
  <si>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</si>
  <si>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</si>
  <si>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</si>
  <si>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</si>
  <si>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</si>
  <si>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</si>
  <si>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</si>
  <si>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</si>
  <si>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</si>
  <si>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</si>
  <si>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</si>
  <si>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</si>
  <si>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</si>
  <si>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</si>
  <si>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</si>
  <si>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</si>
  <si>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</si>
  <si>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</si>
  <si>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</si>
  <si>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</si>
  <si>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</si>
  <si>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</si>
  <si>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</si>
  <si>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</si>
  <si>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</si>
  <si>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</si>
  <si>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</si>
  <si>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</si>
  <si>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</si>
  <si>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</si>
  <si>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</si>
  <si>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</si>
  <si>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</si>
  <si>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</si>
  <si>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</si>
  <si>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</si>
  <si>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</si>
  <si>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</si>
  <si>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</si>
  <si>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</si>
  <si>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</si>
  <si>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</si>
  <si>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</si>
  <si>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</si>
  <si>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</si>
  <si>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</si>
  <si>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</si>
  <si>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</si>
  <si>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</si>
  <si>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</si>
  <si>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</si>
  <si>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</si>
  <si>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</si>
  <si>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</si>
  <si>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</si>
  <si>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</si>
  <si>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</si>
  <si>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</si>
  <si>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</si>
  <si>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</si>
  <si>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</si>
  <si>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</si>
  <si>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</si>
  <si>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</si>
  <si>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</si>
  <si>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</si>
  <si>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</si>
  <si>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</si>
  <si>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</si>
  <si>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</si>
  <si>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</si>
  <si>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</si>
  <si>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</si>
  <si>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</si>
  <si>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</si>
  <si>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</si>
  <si>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</si>
  <si>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</si>
  <si>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</si>
  <si>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</si>
  <si>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</si>
  <si>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</si>
  <si>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</si>
  <si>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</si>
  <si>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</si>
  <si>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</si>
  <si>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</si>
  <si>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</si>
  <si>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</si>
  <si>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</si>
  <si>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</si>
  <si>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</si>
  <si>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</si>
  <si>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</si>
  <si>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</si>
  <si>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</si>
  <si>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</si>
  <si>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</si>
  <si>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</si>
  <si>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</si>
  <si>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</si>
  <si>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</si>
  <si>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</si>
  <si>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</si>
  <si>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</si>
  <si>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</si>
  <si>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</si>
  <si>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</si>
  <si>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</si>
  <si>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</si>
  <si>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</si>
  <si>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</si>
  <si>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</si>
  <si>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</si>
  <si>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</si>
  <si>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</si>
  <si>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</si>
  <si>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</si>
  <si>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</si>
  <si>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</si>
  <si>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</si>
  <si>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</si>
  <si>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</si>
  <si>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</si>
  <si>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</si>
  <si>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</si>
  <si>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</si>
  <si>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</si>
  <si>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</si>
  <si>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</si>
  <si>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</si>
  <si>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</si>
  <si>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</si>
  <si>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</si>
  <si>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</si>
  <si>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</si>
  <si>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</si>
  <si>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</si>
  <si>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</si>
  <si>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</si>
  <si>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</si>
  <si>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</si>
  <si>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</si>
  <si>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</si>
  <si>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</si>
  <si>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</si>
  <si>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</si>
  <si>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</si>
  <si>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</si>
  <si>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</si>
  <si>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</si>
  <si>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</si>
  <si>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</si>
  <si>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</si>
  <si>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</si>
  <si>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</si>
  <si>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</si>
  <si>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</si>
  <si>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</si>
  <si>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</si>
  <si>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</si>
  <si>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</si>
  <si>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</si>
  <si>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</si>
  <si>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</si>
  <si>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</si>
  <si>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</si>
  <si>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</si>
  <si>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</si>
  <si>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</si>
  <si>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</si>
  <si>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</si>
  <si>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</si>
  <si>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</si>
  <si>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</si>
  <si>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</si>
  <si>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</si>
  <si>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</si>
  <si>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</si>
  <si>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</si>
  <si>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</si>
  <si>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</si>
  <si>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</si>
  <si>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</si>
  <si>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</si>
  <si>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</si>
  <si>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</si>
  <si>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</si>
  <si>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</si>
  <si>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</si>
  <si>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</si>
  <si>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</si>
  <si>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</si>
  <si>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</si>
  <si>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</si>
  <si>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</si>
  <si>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</si>
  <si>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</si>
  <si>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</si>
  <si>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</si>
  <si>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</si>
  <si>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</si>
  <si>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</si>
  <si>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</si>
  <si>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</si>
  <si>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</si>
  <si>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</si>
  <si>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</si>
  <si>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</si>
  <si>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</si>
  <si>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</si>
  <si>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</si>
  <si>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</si>
  <si>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</si>
  <si>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</si>
  <si>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</si>
  <si>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</si>
  <si>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</si>
  <si>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</si>
  <si>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</si>
  <si>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</si>
  <si>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</si>
  <si>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</si>
  <si>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</si>
  <si>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</si>
  <si>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</si>
  <si>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</si>
  <si>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</si>
  <si>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</si>
  <si>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</si>
  <si>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</si>
  <si>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</si>
  <si>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</si>
  <si>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</si>
  <si>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</si>
  <si>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</si>
  <si>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</si>
  <si>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</si>
  <si>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</si>
  <si>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</si>
  <si>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</si>
  <si>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</si>
  <si>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</si>
  <si>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</si>
  <si>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</si>
  <si>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</si>
  <si>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</si>
  <si>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</si>
  <si>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</si>
  <si>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</si>
  <si>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</si>
  <si>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</si>
  <si>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</si>
  <si>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</si>
  <si>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</si>
  <si>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</si>
  <si>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</si>
  <si>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</si>
  <si>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</si>
  <si>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</si>
  <si>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</si>
  <si>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</si>
  <si>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</si>
  <si>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</si>
  <si>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</si>
  <si>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</si>
  <si>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</si>
  <si>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</si>
  <si>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</si>
  <si>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</si>
  <si>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</si>
  <si>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</si>
  <si>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</si>
  <si>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</si>
  <si>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</si>
  <si>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</si>
  <si>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</si>
  <si>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</si>
  <si>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</si>
  <si>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</si>
  <si>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</si>
  <si>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</si>
  <si>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</si>
  <si>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</si>
  <si>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</si>
  <si>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</si>
  <si>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</si>
  <si>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</si>
  <si>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</si>
  <si>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</si>
  <si>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</si>
  <si>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</si>
  <si>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</si>
  <si>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</si>
  <si>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</si>
  <si>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</si>
  <si>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</si>
  <si>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</si>
  <si>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</si>
  <si>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</si>
  <si>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</si>
  <si>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</si>
  <si>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</si>
  <si>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</si>
  <si>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</si>
  <si>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</si>
  <si>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</si>
  <si>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</si>
  <si>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</si>
  <si>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</si>
  <si>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</si>
  <si>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</si>
  <si>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</si>
  <si>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</si>
  <si>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</si>
  <si>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</si>
  <si>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</si>
  <si>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</si>
  <si>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</si>
  <si>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</si>
  <si>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</si>
  <si>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</si>
  <si>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</si>
  <si>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</si>
  <si>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</si>
  <si>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</si>
  <si>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</si>
  <si>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</si>
  <si>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</si>
  <si>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</si>
  <si>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</si>
  <si>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</si>
  <si>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</si>
  <si>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</si>
  <si>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</si>
  <si>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</si>
  <si>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</si>
  <si>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</si>
  <si>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</si>
  <si>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</si>
  <si>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</si>
  <si>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</si>
  <si>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</si>
  <si>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</si>
  <si>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</si>
  <si>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</si>
  <si>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</si>
  <si>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</si>
  <si>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</si>
  <si>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</si>
  <si>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</si>
  <si>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</si>
  <si>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</si>
  <si>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</si>
  <si>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</si>
  <si>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</si>
  <si>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</si>
  <si>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</si>
  <si>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</si>
  <si>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</si>
  <si>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</si>
  <si>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</si>
  <si>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</si>
  <si>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</si>
  <si>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</si>
  <si>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</si>
  <si>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</si>
  <si>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</si>
  <si>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</si>
  <si>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</si>
  <si>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</si>
  <si>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</si>
  <si>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</si>
  <si>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</si>
  <si>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</si>
  <si>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</si>
  <si>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</si>
  <si>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</si>
  <si>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</si>
  <si>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</si>
  <si>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</si>
  <si>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</si>
  <si>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</si>
  <si>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</si>
  <si>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</si>
  <si>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</si>
  <si>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</si>
  <si>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</si>
  <si>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</si>
  <si>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</si>
  <si>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</si>
  <si>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</si>
  <si>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</si>
  <si>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</si>
  <si>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</si>
  <si>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</si>
  <si>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</si>
  <si>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</si>
  <si>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</si>
  <si>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</si>
  <si>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</si>
  <si>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</si>
  <si>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</si>
  <si>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</si>
  <si>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</si>
  <si>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</si>
  <si>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</si>
  <si>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</si>
  <si>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</si>
  <si>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</si>
  <si>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</si>
  <si>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</si>
  <si>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</si>
  <si>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</si>
  <si>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</si>
  <si>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</si>
  <si>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</si>
  <si>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</si>
  <si>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</si>
  <si>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</si>
  <si>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</si>
  <si>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</si>
  <si>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</si>
  <si>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</si>
  <si>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</si>
  <si>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</si>
  <si>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</si>
  <si>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</si>
  <si>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</si>
  <si>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</si>
  <si>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</si>
  <si>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</si>
  <si>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</si>
  <si>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</si>
  <si>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</si>
  <si>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</si>
  <si>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</si>
  <si>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</si>
  <si>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</si>
  <si>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</si>
  <si>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</si>
  <si>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</si>
  <si>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</si>
  <si>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</si>
  <si>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</si>
  <si>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</si>
  <si>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</si>
  <si>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</si>
  <si>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</si>
  <si>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</si>
  <si>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</si>
  <si>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</si>
  <si>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</si>
  <si>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</si>
  <si>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</si>
  <si>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</si>
  <si>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</si>
  <si>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</si>
  <si>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</si>
  <si>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</si>
  <si>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</si>
  <si>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</si>
  <si>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</si>
  <si>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</si>
  <si>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</si>
  <si>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</si>
  <si>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</si>
  <si>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</si>
  <si>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</si>
  <si>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</si>
  <si>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</si>
  <si>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</si>
  <si>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</si>
  <si>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</si>
  <si>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</si>
  <si>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</si>
  <si>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</si>
  <si>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</si>
  <si>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</si>
  <si>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</si>
  <si>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</si>
  <si>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</si>
  <si>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</si>
  <si>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</si>
  <si>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</si>
  <si>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</si>
  <si>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</si>
  <si>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</si>
  <si>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</si>
  <si>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</si>
  <si>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</si>
  <si>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</si>
  <si>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</si>
  <si>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</si>
  <si>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</si>
  <si>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</si>
  <si>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</si>
  <si>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</si>
  <si>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</si>
  <si>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</si>
  <si>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</si>
  <si>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</si>
  <si>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</si>
  <si>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</si>
  <si>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</si>
  <si>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</si>
  <si>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</si>
  <si>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</si>
  <si>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</si>
  <si>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</si>
  <si>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</si>
  <si>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</si>
  <si>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</si>
  <si>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</si>
  <si>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</si>
  <si>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</si>
  <si>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</si>
  <si>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</si>
  <si>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</si>
  <si>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</si>
  <si>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</si>
  <si>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</si>
  <si>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</si>
  <si>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</si>
  <si>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</si>
  <si>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</si>
  <si>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</si>
  <si>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</si>
  <si>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</si>
  <si>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</si>
  <si>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</si>
  <si>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</si>
  <si>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</si>
  <si>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</si>
  <si>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</si>
  <si>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</si>
  <si>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</si>
  <si>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</si>
  <si>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</si>
  <si>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</si>
  <si>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</si>
  <si>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</si>
  <si>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</si>
  <si>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</si>
  <si>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</si>
  <si>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</si>
  <si>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</si>
  <si>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</si>
  <si>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</si>
  <si>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</si>
  <si>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</si>
  <si>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</si>
  <si>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</si>
  <si>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</si>
  <si>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</si>
  <si>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</si>
  <si>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</si>
  <si>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</si>
  <si>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</si>
  <si>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</si>
  <si>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</si>
  <si>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</si>
  <si>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</si>
  <si>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</si>
  <si>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</si>
  <si>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</si>
  <si>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</si>
  <si>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</si>
  <si>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</si>
  <si>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</si>
  <si>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</si>
  <si>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</si>
  <si>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</si>
  <si>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</si>
  <si>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</si>
  <si>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</si>
  <si>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</si>
  <si>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</si>
  <si>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</si>
  <si>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</si>
  <si>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</si>
  <si>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</si>
  <si>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</si>
  <si>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</si>
  <si>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</si>
  <si>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</si>
  <si>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</si>
  <si>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</si>
  <si>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</si>
  <si>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</si>
  <si>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</si>
  <si>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</si>
  <si>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</si>
  <si>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</si>
  <si>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</si>
  <si>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</si>
  <si>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</si>
  <si>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</si>
  <si>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</si>
  <si>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</si>
  <si>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</si>
  <si>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</si>
  <si>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</si>
  <si>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</si>
  <si>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</si>
  <si>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</si>
  <si>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</si>
  <si>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</si>
  <si>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</si>
  <si>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</si>
  <si>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</si>
  <si>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</si>
  <si>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</si>
  <si>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</si>
  <si>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</si>
  <si>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</si>
  <si>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</si>
  <si>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</si>
  <si>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</si>
  <si>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</si>
  <si>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</si>
  <si>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</si>
  <si>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</si>
  <si>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</si>
  <si>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</si>
  <si>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</si>
  <si>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</si>
  <si>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</si>
  <si>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</si>
  <si>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</si>
  <si>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</si>
  <si>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</si>
  <si>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</si>
  <si>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</si>
  <si>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</si>
  <si>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</si>
  <si>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</si>
  <si>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</si>
  <si>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</si>
  <si>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</si>
  <si>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</si>
  <si>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</si>
  <si>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</si>
  <si>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</si>
  <si>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</si>
  <si>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</si>
  <si>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</si>
  <si>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</si>
  <si>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</si>
  <si>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</si>
  <si>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</si>
  <si>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</si>
  <si>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</si>
  <si>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</si>
  <si>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</si>
  <si>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</si>
  <si>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</si>
  <si>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</si>
  <si>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</si>
  <si>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</si>
  <si>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</si>
  <si>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</si>
  <si>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</si>
  <si>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</si>
  <si>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</si>
  <si>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</si>
  <si>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</si>
  <si>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</si>
  <si>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</si>
  <si>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</si>
  <si>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</si>
  <si>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</si>
  <si>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</si>
  <si>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</si>
  <si>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</si>
  <si>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</si>
  <si>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</si>
  <si>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</si>
  <si>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</si>
  <si>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</si>
  <si>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</si>
  <si>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</si>
  <si>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</si>
  <si>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</si>
  <si>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</si>
  <si>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</si>
  <si>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</si>
  <si>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</si>
  <si>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</si>
  <si>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</si>
  <si>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</si>
  <si>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</si>
  <si>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</si>
  <si>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</si>
  <si>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</si>
  <si>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</si>
  <si>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</si>
  <si>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</si>
  <si>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</si>
  <si>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</si>
  <si>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</si>
  <si>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</si>
  <si>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</si>
  <si>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</si>
  <si>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</si>
  <si>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</si>
  <si>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</si>
  <si>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</si>
  <si>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</si>
  <si>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</si>
  <si>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</si>
  <si>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</si>
  <si>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</si>
  <si>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</si>
  <si>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</si>
  <si>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</si>
  <si>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</si>
  <si>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</si>
  <si>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</si>
  <si>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</si>
  <si>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</si>
  <si>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</si>
  <si>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</si>
  <si>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</si>
  <si>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</si>
  <si>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</si>
  <si>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</si>
  <si>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</si>
  <si>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</si>
  <si>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</si>
  <si>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</si>
  <si>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</si>
  <si>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</si>
  <si>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</si>
  <si>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</si>
  <si>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</si>
  <si>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</si>
  <si>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</si>
  <si>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</si>
  <si>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</si>
  <si>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</si>
  <si>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</si>
  <si>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</si>
  <si>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</si>
  <si>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</si>
  <si>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</si>
  <si>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</si>
  <si>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</si>
  <si>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</si>
  <si>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</si>
  <si>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</si>
  <si>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</si>
  <si>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</si>
  <si>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</si>
  <si>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</si>
  <si>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</si>
  <si>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</si>
  <si>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</si>
  <si>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</si>
  <si>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</si>
  <si>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</si>
  <si>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</si>
  <si>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</si>
  <si>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</si>
  <si>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</si>
  <si>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</si>
  <si>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</si>
  <si>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</si>
  <si>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</si>
  <si>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</si>
  <si>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</si>
  <si>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</si>
  <si>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</si>
  <si>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</si>
  <si>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</si>
  <si>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</si>
  <si>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</si>
  <si>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</si>
  <si>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</si>
  <si>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</si>
  <si>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</si>
  <si>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</si>
  <si>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</si>
  <si>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</si>
  <si>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</si>
  <si>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</si>
  <si>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</si>
  <si>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</si>
  <si>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</si>
  <si>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</si>
  <si>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</si>
  <si>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</si>
  <si>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</si>
  <si>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</si>
  <si>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</si>
  <si>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</si>
  <si>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</si>
  <si>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</si>
  <si>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</si>
  <si>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</si>
  <si>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</si>
  <si>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</si>
  <si>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</si>
  <si>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</si>
  <si>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</si>
  <si>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</si>
  <si>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</si>
  <si>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</si>
  <si>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</si>
  <si>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</si>
  <si>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</si>
  <si>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</si>
  <si>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</si>
  <si>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</si>
  <si>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</si>
  <si>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</si>
  <si>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</si>
  <si>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</si>
  <si>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</si>
  <si>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</si>
  <si>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</si>
  <si>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</si>
  <si>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</si>
  <si>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</si>
  <si>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</si>
  <si>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</si>
  <si>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</si>
  <si>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</si>
  <si>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</si>
  <si>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</si>
  <si>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</si>
  <si>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</si>
  <si>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</si>
  <si>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</si>
  <si>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</si>
  <si>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</si>
  <si>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</si>
  <si>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</si>
  <si>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</si>
  <si>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</si>
  <si>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</si>
  <si>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</si>
  <si>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</si>
  <si>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</si>
  <si>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</si>
  <si>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</si>
  <si>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</si>
  <si>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</si>
  <si>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</si>
  <si>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</si>
  <si>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</si>
  <si>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</si>
  <si>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</si>
  <si>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</si>
  <si>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</si>
  <si>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</si>
  <si>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</si>
  <si>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</si>
  <si>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</si>
  <si>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</si>
  <si>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</si>
  <si>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</si>
  <si>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</si>
  <si>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</si>
  <si>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</si>
  <si>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</si>
  <si>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</si>
  <si>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</si>
  <si>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</si>
  <si>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</si>
  <si>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</si>
  <si>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</si>
  <si>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</si>
  <si>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</si>
  <si>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</si>
  <si>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</si>
  <si>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</si>
  <si>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</si>
  <si>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</si>
  <si>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</si>
  <si>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</si>
  <si>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</si>
  <si>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</si>
  <si>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</si>
  <si>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</si>
  <si>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</si>
  <si>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</si>
  <si>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</si>
  <si>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</si>
  <si>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</si>
  <si>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</si>
  <si>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</si>
  <si>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</si>
  <si>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</si>
  <si>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</si>
  <si>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</si>
  <si>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</si>
  <si>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</si>
  <si>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</si>
  <si>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</si>
  <si>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</si>
  <si>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</si>
  <si>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</si>
  <si>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</si>
  <si>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</si>
  <si>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</si>
  <si>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</si>
  <si>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</si>
  <si>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</si>
  <si>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</si>
  <si>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</si>
  <si>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</si>
  <si>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</si>
  <si>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</si>
  <si>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</si>
  <si>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</si>
  <si>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</si>
  <si>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</si>
  <si>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</si>
  <si>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</si>
  <si>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</si>
  <si>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</si>
  <si>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</si>
  <si>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</si>
  <si>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</si>
  <si>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</si>
  <si>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</si>
  <si>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</si>
  <si>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</si>
  <si>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</si>
  <si>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</si>
  <si>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</si>
  <si>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</si>
  <si>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</si>
  <si>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</si>
  <si>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</si>
  <si>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</si>
  <si>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</si>
  <si>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</si>
  <si>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</si>
  <si>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</si>
  <si>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</si>
  <si>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</si>
  <si>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</si>
  <si>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</si>
  <si>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</si>
  <si>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</si>
  <si>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</si>
  <si>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</si>
  <si>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</si>
  <si>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</si>
  <si>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</si>
  <si>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</si>
  <si>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</si>
  <si>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</si>
  <si>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</si>
  <si>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</si>
  <si>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</si>
  <si>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</si>
  <si>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</si>
  <si>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</si>
  <si>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</si>
  <si>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</si>
  <si>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</si>
  <si>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</si>
  <si>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</si>
  <si>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</si>
  <si>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</si>
  <si>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</si>
  <si>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</si>
  <si>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</si>
  <si>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</si>
  <si>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</si>
  <si>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</si>
  <si>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</si>
  <si>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</si>
  <si>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</si>
  <si>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</si>
  <si>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</si>
  <si>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</si>
  <si>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</si>
  <si>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</si>
  <si>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</si>
  <si>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</si>
  <si>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</si>
  <si>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</si>
  <si>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</si>
  <si>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</si>
  <si>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</si>
  <si>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</si>
  <si>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</si>
  <si>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</si>
  <si>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</si>
  <si>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</si>
  <si>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</si>
  <si>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</si>
  <si>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</si>
  <si>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</si>
  <si>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</si>
  <si>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</si>
  <si>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</si>
  <si>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</si>
  <si>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</si>
  <si>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</si>
  <si>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</si>
  <si>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</si>
  <si>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</si>
  <si>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</si>
  <si>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</si>
  <si>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</si>
  <si>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</si>
  <si>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</si>
  <si>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</si>
  <si>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</si>
  <si>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</si>
  <si>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</si>
  <si>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</si>
  <si>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</si>
  <si>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</si>
  <si>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</si>
  <si>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</si>
  <si>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</si>
  <si>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</si>
  <si>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</si>
  <si>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</si>
  <si>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</si>
  <si>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</si>
  <si>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</si>
  <si>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</si>
  <si>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</si>
  <si>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</si>
  <si>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</si>
  <si>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</si>
  <si>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</si>
  <si>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</si>
  <si>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</si>
  <si>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</si>
  <si>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</si>
  <si>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</si>
  <si>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</si>
  <si>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</si>
  <si>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</si>
  <si>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</si>
  <si>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</si>
  <si>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</si>
  <si>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</si>
  <si>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</si>
  <si>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</si>
  <si>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</si>
  <si>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</si>
  <si>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</si>
  <si>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</si>
  <si>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</si>
  <si>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</si>
  <si>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</si>
  <si>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</si>
  <si>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</si>
  <si>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</si>
  <si>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</si>
  <si>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</si>
  <si>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</si>
  <si>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</si>
  <si>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</si>
  <si>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</si>
  <si>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</si>
  <si>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</si>
  <si>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</si>
  <si>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</si>
  <si>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</si>
  <si>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</si>
  <si>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</si>
  <si>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</si>
  <si>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</si>
  <si>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</si>
  <si>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</si>
  <si>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</si>
  <si>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</si>
  <si>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</si>
  <si>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</si>
  <si>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</si>
  <si>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</si>
  <si>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</si>
  <si>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</si>
  <si>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</si>
  <si>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</si>
  <si>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</si>
  <si>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</si>
  <si>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</si>
  <si>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</si>
  <si>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</si>
  <si>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</si>
  <si>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</si>
  <si>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</si>
  <si>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</si>
  <si>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</si>
  <si>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</si>
  <si>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</si>
  <si>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</si>
  <si>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</si>
  <si>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</si>
  <si>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</si>
  <si>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</si>
  <si>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</si>
  <si>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</si>
  <si>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</si>
  <si>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</si>
  <si>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</si>
  <si>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</si>
  <si>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</si>
  <si>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</si>
  <si>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</si>
  <si>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</si>
  <si>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</si>
  <si>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</si>
  <si>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</si>
  <si>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</si>
  <si>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</si>
  <si>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</si>
  <si>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</si>
  <si>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</si>
  <si>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</si>
  <si>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</si>
  <si>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</si>
  <si>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</si>
  <si>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</si>
  <si>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</si>
  <si>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</si>
  <si>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</si>
  <si>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</si>
  <si>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</si>
  <si>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</si>
  <si>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</si>
  <si>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</si>
  <si>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</si>
  <si>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</si>
  <si>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</si>
  <si>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</si>
  <si>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</si>
  <si>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</si>
  <si>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</si>
  <si>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</si>
  <si>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</si>
  <si>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</si>
  <si>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</si>
  <si>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</si>
  <si>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</si>
  <si>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</si>
  <si>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</si>
  <si>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</si>
  <si>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</si>
  <si>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</si>
  <si>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</si>
  <si>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</si>
  <si>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</si>
  <si>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</si>
  <si>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</si>
  <si>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</si>
  <si>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</si>
  <si>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</si>
  <si>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</si>
  <si>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</si>
  <si>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</si>
  <si>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</si>
  <si>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</si>
  <si>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</si>
  <si>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</si>
  <si>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</si>
  <si>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</si>
  <si>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</si>
  <si>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</si>
  <si>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</si>
  <si>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</si>
  <si>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</si>
  <si>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</si>
  <si>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</si>
  <si>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</si>
  <si>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</si>
  <si>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</si>
  <si>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</si>
  <si>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</si>
  <si>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</si>
  <si>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</si>
  <si>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</si>
  <si>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</si>
  <si>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</si>
  <si>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</si>
  <si>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</si>
  <si>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</si>
  <si>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</si>
  <si>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</si>
  <si>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</si>
  <si>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</si>
  <si>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</si>
  <si>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</si>
  <si>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</si>
  <si>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</si>
  <si>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</si>
  <si>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</si>
  <si>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</si>
  <si>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</si>
  <si>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</si>
  <si>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</si>
  <si>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</si>
  <si>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</si>
  <si>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</si>
  <si>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</si>
  <si>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</si>
  <si>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</si>
  <si>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</si>
  <si>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</si>
  <si>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</si>
  <si>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</si>
  <si>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</si>
  <si>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</si>
  <si>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</si>
  <si>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</si>
  <si>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</si>
  <si>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</si>
  <si>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</si>
  <si>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</si>
  <si>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</si>
  <si>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</si>
  <si>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</si>
  <si>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</si>
  <si>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</si>
  <si>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</si>
  <si>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</si>
  <si>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</si>
  <si>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</si>
  <si>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</si>
  <si>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</si>
  <si>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</si>
  <si>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</si>
  <si>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</si>
  <si>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</si>
  <si>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</si>
  <si>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</si>
  <si>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</si>
  <si>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</si>
  <si>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</si>
  <si>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</si>
  <si>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</si>
  <si>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</si>
  <si>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</si>
  <si>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</si>
  <si>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</si>
  <si>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</si>
  <si>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</si>
  <si>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</si>
  <si>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</si>
  <si>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</si>
  <si>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</si>
  <si>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</si>
  <si>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</si>
  <si>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</si>
  <si>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</si>
  <si>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</si>
  <si>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</si>
  <si>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</si>
  <si>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</si>
  <si>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</si>
  <si>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</si>
  <si>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</si>
  <si>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</si>
  <si>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</si>
  <si>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</si>
  <si>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</si>
  <si>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</si>
  <si>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</si>
  <si>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</si>
  <si>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</si>
  <si>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</si>
  <si>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</si>
  <si>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</si>
  <si>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</si>
  <si>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</si>
  <si>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</si>
  <si>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</si>
  <si>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</si>
  <si>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</si>
  <si>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</si>
  <si>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</si>
  <si>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</si>
  <si>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</si>
  <si>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</si>
  <si>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</si>
  <si>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</si>
  <si>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</si>
  <si>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</si>
  <si>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</si>
  <si>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</si>
  <si>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</si>
  <si>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</si>
  <si>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</si>
  <si>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</si>
  <si>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</si>
  <si>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</si>
  <si>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</si>
  <si>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</si>
  <si>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</si>
  <si>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</si>
  <si>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</si>
  <si>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</si>
  <si>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</si>
  <si>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</si>
  <si>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</si>
  <si>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</si>
  <si>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</si>
  <si>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</si>
  <si>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</si>
  <si>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</si>
  <si>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</si>
  <si>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</si>
  <si>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</si>
  <si>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</si>
  <si>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</si>
  <si>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</si>
  <si>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</si>
  <si>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</si>
  <si>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</si>
  <si>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</si>
  <si>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</si>
  <si>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</si>
  <si>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</si>
  <si>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</si>
  <si>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</si>
  <si>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</si>
  <si>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</si>
  <si>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</si>
  <si>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</si>
  <si>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</si>
  <si>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</si>
  <si>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</si>
  <si>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</si>
  <si>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</si>
  <si>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</si>
  <si>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</si>
  <si>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</si>
  <si>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</si>
  <si>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</si>
  <si>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</si>
  <si>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</si>
  <si>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</si>
  <si>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</si>
  <si>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</si>
  <si>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</si>
  <si>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</si>
  <si>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</si>
  <si>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</si>
  <si>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</si>
  <si>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</si>
  <si>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</si>
  <si>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</si>
  <si>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</si>
  <si>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</si>
  <si>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</si>
  <si>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</si>
  <si>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</si>
  <si>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</si>
  <si>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</si>
  <si>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</si>
  <si>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</si>
  <si>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</si>
  <si>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</si>
  <si>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</si>
  <si>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</si>
  <si>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</si>
  <si>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</si>
  <si>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</si>
  <si>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</si>
  <si>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</si>
  <si>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</si>
  <si>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</si>
  <si>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</si>
  <si>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</si>
  <si>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</si>
  <si>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</si>
  <si>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</si>
  <si>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</si>
  <si>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</si>
  <si>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</si>
  <si>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</si>
  <si>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</si>
  <si>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</si>
  <si>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</si>
  <si>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</si>
  <si>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</si>
  <si>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</si>
  <si>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</si>
  <si>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</si>
  <si>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</si>
  <si>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</si>
  <si>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</si>
  <si>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</si>
  <si>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</si>
  <si>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</si>
  <si>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</si>
  <si>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</si>
  <si>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</si>
  <si>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</si>
  <si>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</si>
  <si>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</si>
  <si>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</si>
  <si>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</si>
  <si>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</si>
  <si>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</si>
  <si>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</si>
  <si>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</si>
  <si>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</si>
  <si>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</si>
  <si>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</si>
  <si>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</si>
  <si>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</si>
  <si>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</si>
  <si>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</si>
  <si>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</si>
  <si>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</si>
  <si>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</si>
  <si>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</si>
  <si>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</si>
  <si>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</si>
  <si>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</si>
  <si>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</si>
  <si>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</si>
  <si>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</si>
  <si>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</si>
  <si>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</si>
  <si>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</si>
  <si>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</si>
  <si>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</si>
  <si>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</si>
  <si>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</si>
  <si>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</si>
  <si>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</si>
  <si>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</si>
  <si>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</si>
  <si>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</si>
  <si>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</si>
  <si>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</si>
  <si>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</si>
  <si>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</si>
  <si>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</si>
  <si>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</si>
  <si>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</si>
  <si>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</si>
  <si>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</si>
  <si>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</si>
  <si>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</si>
  <si>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</si>
  <si>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</si>
  <si>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</si>
  <si>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</si>
  <si>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</si>
  <si>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</si>
  <si>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</si>
  <si>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</si>
  <si>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</si>
  <si>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</si>
  <si>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</si>
  <si>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</si>
  <si>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</si>
  <si>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</si>
  <si>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</si>
  <si>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</si>
  <si>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</si>
  <si>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</si>
  <si>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</si>
  <si>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</si>
  <si>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</si>
  <si>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</si>
  <si>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</si>
  <si>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</si>
  <si>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</si>
  <si>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</si>
  <si>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</si>
  <si>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</si>
  <si>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</si>
  <si>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</si>
  <si>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</si>
  <si>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</si>
  <si>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</si>
  <si>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</si>
  <si>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</si>
  <si>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</si>
  <si>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</si>
  <si>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</si>
  <si>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</si>
  <si>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</si>
  <si>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</si>
  <si>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</si>
  <si>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</si>
  <si>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</si>
  <si>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</si>
  <si>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</si>
  <si>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</si>
  <si>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</si>
  <si>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</si>
  <si>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</si>
  <si>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</si>
  <si>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</si>
  <si>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</si>
  <si>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</si>
  <si>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</si>
  <si>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</si>
  <si>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</si>
  <si>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</si>
  <si>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</si>
  <si>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</si>
  <si>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</si>
  <si>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</si>
  <si>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</si>
  <si>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</si>
  <si>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</si>
  <si>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</si>
  <si>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</si>
  <si>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</si>
  <si>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</si>
  <si>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</si>
  <si>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</si>
  <si>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</si>
  <si>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</si>
  <si>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</si>
  <si>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</si>
  <si>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</si>
  <si>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</si>
  <si>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</si>
  <si>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</si>
  <si>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</si>
  <si>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</si>
  <si>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</si>
  <si>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</si>
  <si>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</si>
  <si>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</si>
  <si>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</si>
  <si>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</si>
  <si>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</si>
  <si>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</si>
  <si>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</si>
  <si>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</si>
  <si>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</si>
  <si>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</si>
  <si>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</si>
  <si>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</si>
  <si>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</si>
  <si>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</si>
  <si>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</si>
  <si>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</si>
  <si>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</si>
  <si>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</si>
  <si>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</si>
  <si>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</si>
  <si>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</si>
  <si>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</si>
  <si>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</si>
  <si>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</si>
  <si>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</si>
  <si>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</si>
  <si>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</si>
  <si>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</si>
  <si>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</si>
  <si>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</si>
  <si>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</si>
  <si>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</si>
  <si>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</si>
  <si>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</si>
  <si>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</si>
  <si>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</si>
  <si>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</si>
  <si>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</si>
  <si>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</si>
  <si>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</si>
  <si>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</si>
  <si>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</si>
  <si>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</si>
  <si>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</si>
  <si>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</si>
  <si>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</si>
  <si>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</si>
  <si>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</si>
  <si>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</si>
  <si>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</si>
  <si>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</si>
  <si>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</si>
  <si>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</si>
  <si>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</si>
  <si>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</si>
  <si>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</si>
  <si>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</si>
  <si>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</si>
  <si>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</si>
  <si>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</si>
  <si>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</si>
  <si>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</si>
  <si>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</si>
  <si>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</si>
  <si>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</si>
  <si>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</si>
  <si>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</si>
  <si>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</si>
  <si>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</si>
  <si>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</si>
  <si>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</si>
  <si>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</si>
  <si>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</si>
  <si>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</si>
  <si>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</si>
  <si>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</si>
  <si>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</si>
  <si>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</si>
  <si>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</si>
  <si>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</si>
  <si>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</si>
  <si>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</si>
  <si>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</si>
  <si>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</si>
  <si>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</si>
  <si>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</si>
  <si>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</si>
  <si>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</si>
  <si>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</si>
  <si>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</si>
  <si>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</si>
  <si>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</si>
  <si>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</si>
  <si>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</si>
  <si>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</si>
  <si>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</si>
  <si>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</si>
  <si>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</si>
  <si>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</si>
  <si>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</si>
  <si>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</si>
  <si>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</si>
  <si>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</si>
  <si>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</si>
  <si>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</si>
  <si>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</si>
  <si>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</si>
  <si>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</si>
  <si>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</si>
  <si>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</si>
  <si>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</si>
  <si>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</si>
  <si>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</si>
  <si>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</si>
  <si>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</si>
  <si>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</si>
  <si>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</si>
  <si>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</si>
  <si>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</si>
  <si>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</si>
  <si>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</si>
  <si>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</si>
  <si>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</si>
  <si>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</si>
  <si>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</si>
  <si>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</si>
  <si>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</si>
  <si>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</si>
  <si>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</si>
  <si>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</si>
  <si>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</si>
  <si>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</si>
  <si>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</si>
  <si>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</si>
  <si>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</si>
  <si>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</si>
  <si>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</si>
  <si>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</si>
  <si>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</si>
  <si>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</si>
  <si>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</si>
  <si>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</si>
  <si>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</si>
  <si>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</si>
  <si>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</si>
  <si>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</si>
  <si>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</si>
  <si>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</si>
  <si>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</si>
  <si>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</si>
  <si>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</si>
  <si>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</si>
  <si>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</si>
  <si>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</si>
  <si>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</si>
  <si>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</si>
  <si>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</si>
  <si>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</si>
  <si>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</si>
  <si>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</si>
  <si>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</si>
  <si>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</si>
  <si>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</si>
  <si>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</si>
  <si>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</si>
  <si>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</si>
  <si>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</si>
  <si>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</si>
  <si>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</si>
  <si>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</si>
  <si>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</si>
  <si>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</si>
  <si>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</si>
  <si>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</si>
  <si>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</si>
  <si>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</si>
  <si>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</si>
  <si>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</si>
  <si>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</si>
  <si>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</si>
  <si>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</si>
  <si>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</si>
  <si>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</si>
  <si>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</si>
  <si>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</si>
  <si>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</si>
  <si>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</si>
  <si>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</si>
  <si>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</si>
  <si>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</si>
  <si>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</si>
  <si>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</si>
  <si>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</si>
  <si>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</si>
  <si>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</si>
  <si>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</si>
  <si>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</si>
  <si>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</si>
  <si>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</si>
  <si>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</si>
  <si>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</si>
  <si>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</si>
  <si>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</si>
  <si>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</si>
  <si>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</si>
  <si>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</si>
  <si>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</si>
  <si>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</si>
  <si>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</si>
  <si>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</si>
  <si>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</si>
  <si>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</si>
  <si>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</si>
  <si>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</si>
  <si>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</si>
  <si>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</si>
  <si>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</si>
  <si>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</si>
  <si>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</si>
  <si>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</si>
  <si>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</si>
  <si>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</si>
  <si>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</si>
  <si>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</si>
  <si>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</si>
  <si>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</si>
  <si>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</si>
  <si>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</si>
  <si>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</si>
  <si>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</si>
  <si>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</si>
  <si>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</si>
  <si>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</si>
  <si>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</si>
  <si>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</si>
  <si>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</si>
  <si>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</si>
  <si>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</si>
  <si>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</si>
  <si>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</si>
  <si>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</si>
  <si>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</si>
  <si>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</si>
  <si>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</si>
  <si>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</si>
  <si>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</si>
  <si>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</si>
  <si>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</si>
  <si>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</si>
  <si>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</si>
  <si>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</si>
  <si>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</si>
  <si>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</si>
  <si>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</si>
  <si>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</si>
  <si>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</si>
  <si>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</si>
  <si>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</si>
  <si>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</si>
  <si>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</si>
  <si>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</si>
  <si>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</si>
  <si>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</si>
  <si>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</si>
  <si>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</si>
  <si>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</si>
  <si>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</si>
  <si>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</si>
  <si>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</si>
  <si>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</si>
  <si>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</si>
  <si>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</si>
  <si>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</si>
  <si>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</si>
  <si>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</si>
  <si>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</si>
  <si>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</si>
  <si>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</si>
  <si>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</si>
  <si>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</si>
  <si>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</si>
  <si>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</si>
  <si>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</si>
  <si>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</si>
  <si>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</si>
  <si>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</si>
  <si>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</si>
  <si>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</si>
  <si>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</si>
  <si>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</si>
  <si>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</si>
  <si>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</si>
  <si>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</si>
  <si>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</si>
  <si>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</si>
  <si>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</si>
  <si>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</si>
  <si>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</si>
  <si>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</si>
  <si>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</si>
  <si>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</si>
  <si>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</si>
  <si>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</si>
  <si>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</si>
  <si>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</si>
  <si>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</si>
  <si>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</si>
  <si>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</si>
  <si>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</si>
  <si>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</si>
  <si>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</si>
  <si>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</si>
  <si>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</si>
  <si>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</si>
  <si>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</si>
  <si>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</si>
  <si>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</si>
  <si>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</si>
  <si>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</si>
  <si>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</si>
  <si>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</si>
  <si>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</si>
  <si>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</si>
  <si>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</si>
  <si>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</si>
  <si>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</si>
  <si>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</si>
  <si>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</si>
  <si>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</si>
  <si>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</si>
  <si>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</si>
  <si>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</si>
  <si>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</si>
  <si>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</si>
  <si>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</si>
  <si>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</si>
  <si>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</si>
  <si>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</si>
  <si>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</si>
  <si>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</si>
  <si>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</si>
  <si>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</si>
  <si>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</si>
  <si>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</si>
  <si>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</si>
  <si>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</si>
  <si>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</si>
  <si>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</si>
  <si>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</si>
  <si>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</si>
  <si>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</si>
  <si>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</si>
  <si>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</si>
  <si>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</si>
  <si>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</si>
  <si>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</si>
  <si>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</si>
  <si>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</si>
  <si>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</si>
  <si>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</si>
  <si>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</si>
  <si>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</si>
  <si>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</si>
  <si>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</si>
  <si>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</si>
  <si>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</si>
  <si>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</si>
  <si>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</si>
  <si>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</si>
  <si>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</si>
  <si>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</si>
  <si>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</si>
  <si>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</si>
  <si>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</si>
  <si>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</si>
  <si>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</si>
  <si>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</si>
  <si>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</si>
  <si>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</si>
  <si>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</si>
  <si>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</si>
  <si>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</si>
  <si>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</si>
  <si>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</si>
  <si>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</si>
  <si>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</si>
  <si>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</si>
  <si>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</si>
  <si>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</si>
  <si>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</si>
  <si>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</si>
  <si>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</si>
  <si>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</si>
  <si>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</si>
  <si>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</si>
  <si>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</si>
  <si>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</si>
  <si>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</si>
  <si>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</si>
  <si>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</si>
  <si>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</si>
  <si>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</si>
  <si>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</si>
  <si>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</si>
  <si>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</si>
  <si>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</si>
  <si>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</si>
  <si>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</si>
  <si>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</si>
  <si>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</si>
  <si>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</si>
  <si>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</si>
  <si>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</si>
  <si>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</si>
  <si>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</si>
  <si>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</si>
  <si>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</si>
  <si>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</si>
  <si>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</si>
  <si>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</si>
  <si>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</si>
  <si>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</si>
  <si>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</si>
  <si>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</si>
  <si>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</si>
  <si>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</si>
  <si>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</si>
  <si>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</si>
  <si>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</si>
  <si>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</si>
  <si>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</si>
  <si>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</si>
  <si>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</si>
  <si>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</si>
  <si>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</si>
  <si>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</si>
  <si>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</si>
  <si>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</si>
  <si>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</si>
  <si>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</si>
  <si>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</si>
  <si>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</si>
  <si>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</si>
  <si>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</si>
  <si>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</si>
  <si>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</si>
  <si>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</si>
  <si>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</si>
  <si>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</si>
  <si>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</si>
  <si>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</si>
  <si>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</si>
  <si>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</si>
  <si>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</si>
  <si>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</si>
  <si>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</si>
  <si>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</si>
  <si>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</si>
  <si>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</si>
  <si>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</si>
  <si>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</si>
  <si>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</si>
  <si>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</si>
  <si>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</si>
  <si>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</si>
  <si>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</si>
  <si>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</si>
  <si>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</si>
  <si>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</si>
  <si>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</si>
  <si>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</si>
  <si>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</si>
  <si>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</si>
  <si>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</si>
  <si>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</si>
  <si>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</si>
  <si>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</si>
  <si>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</si>
  <si>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</si>
  <si>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</si>
  <si>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</si>
  <si>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</si>
  <si>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</si>
  <si>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</si>
  <si>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</si>
  <si>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</si>
  <si>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</si>
  <si>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</si>
  <si>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</si>
  <si>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</si>
  <si>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</si>
  <si>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</si>
  <si>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</si>
  <si>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</si>
  <si>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</si>
  <si>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</si>
  <si>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</si>
  <si>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</si>
  <si>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</si>
  <si>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</si>
  <si>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</si>
  <si>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</si>
  <si>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</si>
  <si>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</si>
  <si>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</si>
  <si>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</si>
  <si>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</si>
  <si>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</si>
  <si>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</si>
  <si>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</si>
  <si>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</si>
  <si>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</si>
  <si>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</si>
  <si>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</si>
  <si>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</si>
  <si>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</si>
  <si>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</si>
  <si>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</si>
  <si>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</si>
  <si>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</si>
  <si>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</si>
  <si>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</si>
  <si>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</si>
  <si>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</si>
  <si>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</si>
  <si>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</si>
  <si>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</si>
  <si>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</si>
  <si>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</si>
  <si>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</si>
  <si>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</si>
  <si>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</si>
  <si>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</si>
  <si>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</si>
  <si>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</si>
  <si>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</si>
  <si>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</si>
  <si>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</si>
  <si>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</si>
  <si>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</si>
  <si>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</si>
  <si>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</si>
  <si>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</si>
  <si>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</si>
  <si>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</si>
  <si>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</si>
  <si>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</si>
  <si>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</si>
  <si>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</si>
  <si>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</si>
  <si>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</si>
  <si>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</si>
  <si>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</si>
  <si>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</si>
  <si>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</si>
  <si>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</si>
  <si>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</si>
  <si>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</si>
  <si>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</si>
  <si>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</si>
  <si>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</si>
  <si>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</si>
  <si>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</si>
  <si>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</si>
  <si>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</si>
  <si>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</si>
  <si>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</si>
  <si>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</si>
  <si>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</si>
  <si>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</si>
  <si>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</si>
  <si>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</si>
  <si>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</si>
  <si>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</si>
  <si>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</si>
  <si>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</si>
  <si>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</si>
  <si>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</si>
  <si>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</si>
  <si>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</si>
  <si>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</si>
  <si>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</si>
  <si>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</si>
  <si>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</si>
  <si>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</si>
  <si>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</si>
  <si>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</si>
  <si>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</si>
  <si>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</si>
  <si>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</si>
  <si>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</si>
  <si>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</si>
  <si>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</si>
  <si>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</si>
  <si>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</si>
  <si>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</si>
  <si>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</si>
  <si>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</si>
  <si>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</si>
  <si>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</si>
  <si>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</si>
  <si>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</si>
  <si>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</si>
  <si>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</si>
  <si>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</si>
  <si>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</si>
  <si>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</si>
  <si>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</si>
  <si>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</si>
  <si>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</si>
  <si>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</si>
  <si>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</si>
  <si>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</si>
  <si>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</si>
  <si>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</si>
  <si>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</si>
  <si>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</si>
  <si>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</si>
  <si>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</si>
  <si>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</si>
  <si>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</si>
  <si>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</si>
  <si>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</si>
  <si>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</si>
  <si>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</si>
  <si>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</si>
  <si>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</si>
  <si>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</si>
  <si>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</si>
  <si>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</si>
  <si>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</si>
  <si>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</si>
  <si>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</si>
  <si>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</si>
  <si>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</si>
  <si>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</si>
  <si>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</si>
  <si>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</si>
  <si>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</si>
  <si>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</si>
  <si>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</si>
  <si>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</si>
  <si>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</si>
  <si>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</si>
  <si>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</si>
  <si>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</si>
  <si>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</si>
  <si>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</si>
  <si>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</si>
  <si>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</si>
  <si>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</si>
  <si>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</si>
  <si>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</si>
  <si>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</si>
  <si>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</si>
  <si>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</si>
  <si>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</si>
  <si>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</si>
  <si>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</si>
  <si>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</si>
  <si>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</si>
  <si>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</si>
  <si>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</si>
  <si>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</si>
  <si>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</si>
  <si>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</si>
  <si>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</si>
  <si>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</si>
  <si>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</si>
  <si>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</si>
  <si>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</si>
  <si>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</si>
  <si>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</si>
  <si>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</si>
  <si>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</si>
  <si>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</si>
  <si>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</si>
  <si>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</si>
  <si>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</si>
  <si>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</si>
  <si>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</si>
  <si>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</si>
  <si>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</si>
  <si>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</si>
  <si>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</si>
  <si>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</si>
  <si>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</si>
  <si>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</si>
  <si>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</si>
  <si>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</si>
  <si>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</si>
  <si>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</si>
  <si>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</si>
  <si>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</si>
  <si>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</si>
  <si>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</si>
  <si>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</si>
  <si>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</si>
  <si>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</si>
  <si>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</si>
  <si>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</si>
  <si>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</si>
  <si>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</si>
  <si>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</si>
  <si>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</si>
  <si>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</si>
  <si>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</si>
  <si>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</si>
  <si>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</si>
  <si>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</si>
  <si>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</si>
  <si>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</si>
  <si>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</si>
  <si>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</si>
  <si>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</si>
  <si>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</si>
  <si>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</si>
  <si>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</si>
  <si>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</si>
  <si>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</si>
  <si>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</si>
  <si>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</si>
  <si>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</si>
  <si>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</si>
  <si>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</si>
  <si>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</si>
  <si>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</si>
  <si>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</si>
  <si>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</si>
  <si>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</si>
  <si>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</si>
  <si>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</si>
  <si>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</si>
  <si>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</si>
  <si>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</si>
  <si>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</si>
  <si>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</si>
  <si>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</si>
  <si>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</si>
  <si>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</si>
  <si>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</si>
  <si>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</si>
  <si>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</si>
  <si>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</si>
  <si>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</si>
  <si>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</si>
  <si>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</si>
  <si>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</si>
  <si>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</si>
  <si>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</si>
  <si>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</si>
  <si>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</si>
  <si>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</si>
  <si>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</si>
  <si>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</si>
  <si>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</si>
  <si>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</si>
  <si>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</si>
  <si>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</si>
  <si>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</si>
  <si>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</si>
  <si>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</si>
  <si>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</si>
  <si>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</si>
  <si>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</si>
  <si>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</si>
  <si>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</si>
  <si>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</si>
  <si>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</si>
  <si>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</si>
  <si>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</si>
  <si>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</si>
  <si>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</si>
  <si>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</si>
  <si>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</si>
  <si>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</si>
  <si>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</si>
  <si>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</si>
  <si>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</si>
  <si>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</si>
  <si>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</si>
  <si>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</si>
  <si>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</si>
  <si>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</si>
  <si>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</si>
  <si>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</si>
  <si>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</si>
  <si>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</si>
  <si>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</si>
  <si>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</si>
  <si>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</si>
  <si>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</si>
  <si>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</si>
  <si>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</si>
  <si>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</si>
  <si>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</si>
  <si>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</si>
  <si>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</si>
  <si>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</si>
  <si>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</si>
  <si>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</si>
  <si>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</si>
  <si>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</si>
  <si>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</si>
  <si>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</si>
  <si>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</si>
  <si>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</si>
  <si>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</si>
  <si>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</si>
  <si>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</si>
  <si>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</si>
  <si>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</si>
  <si>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</si>
  <si>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</si>
  <si>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</si>
  <si>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</si>
  <si>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</si>
  <si>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</si>
  <si>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</si>
  <si>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</si>
  <si>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</si>
  <si>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</si>
  <si>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</si>
  <si>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</si>
  <si>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</si>
  <si>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</si>
  <si>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</si>
  <si>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</si>
  <si>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</si>
  <si>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</si>
  <si>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</si>
  <si>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</si>
  <si>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</si>
  <si>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</si>
  <si>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</si>
  <si>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</si>
  <si>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</si>
  <si>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</si>
  <si>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</si>
  <si>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</si>
  <si>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</si>
  <si>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</si>
  <si>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</si>
  <si>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</si>
  <si>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</si>
  <si>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</si>
  <si>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</si>
  <si>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</si>
  <si>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</si>
  <si>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</si>
  <si>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</si>
  <si>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</si>
  <si>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</si>
  <si>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</si>
  <si>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</si>
  <si>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</si>
  <si>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</si>
  <si>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</si>
  <si>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</si>
  <si>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</si>
  <si>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</si>
  <si>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</si>
  <si>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</si>
  <si>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</si>
  <si>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</si>
  <si>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</si>
  <si>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</si>
  <si>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</si>
  <si>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</si>
  <si>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</si>
  <si>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</si>
  <si>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</si>
  <si>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</si>
  <si>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</si>
  <si>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</si>
  <si>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</si>
  <si>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</si>
  <si>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</si>
  <si>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</si>
  <si>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</si>
  <si>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</si>
  <si>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</si>
  <si>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</si>
  <si>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</si>
  <si>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</si>
  <si>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</si>
  <si>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</si>
  <si>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</si>
  <si>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</si>
  <si>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</si>
  <si>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</si>
  <si>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</si>
  <si>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</si>
  <si>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</si>
  <si>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</si>
  <si>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</si>
  <si>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</si>
  <si>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</si>
  <si>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</si>
  <si>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</si>
  <si>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</si>
  <si>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</si>
  <si>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</si>
  <si>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</si>
  <si>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</si>
  <si>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</si>
  <si>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</si>
  <si>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</si>
  <si>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</si>
  <si>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</si>
  <si>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</si>
  <si>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</si>
  <si>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</si>
  <si>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</si>
  <si>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</si>
  <si>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</si>
  <si>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</si>
  <si>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</si>
  <si>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</si>
  <si>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</si>
  <si>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</si>
  <si>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</si>
  <si>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</si>
  <si>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</si>
  <si>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</si>
  <si>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</si>
  <si>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</si>
  <si>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</si>
  <si>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</si>
  <si>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</si>
  <si>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</si>
  <si>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</si>
  <si>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</si>
  <si>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</si>
  <si>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</si>
  <si>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</si>
  <si>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</si>
  <si>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</si>
  <si>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</si>
  <si>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</si>
  <si>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</si>
  <si>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</si>
  <si>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</si>
  <si>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</si>
  <si>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</si>
  <si>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</si>
  <si>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</si>
  <si>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</si>
  <si>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</si>
  <si>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</si>
  <si>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</si>
  <si>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</si>
  <si>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</si>
  <si>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</si>
  <si>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</si>
  <si>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</si>
  <si>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</si>
  <si>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</si>
  <si>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</si>
  <si>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</si>
  <si>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</si>
  <si>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</si>
  <si>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</si>
  <si>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</si>
  <si>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</si>
  <si>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</si>
  <si>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</si>
  <si>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</si>
  <si>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</si>
  <si>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</si>
  <si>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</si>
  <si>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</si>
  <si>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</si>
  <si>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</si>
  <si>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</si>
  <si>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</si>
  <si>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</si>
  <si>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</si>
  <si>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</si>
  <si>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</si>
  <si>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</si>
  <si>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</si>
  <si>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</si>
  <si>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</si>
  <si>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</si>
  <si>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</si>
  <si>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</si>
  <si>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</si>
  <si>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</si>
  <si>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</si>
  <si>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</si>
  <si>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</si>
  <si>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</si>
  <si>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</si>
  <si>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</si>
  <si>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</si>
  <si>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</si>
  <si>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</si>
  <si>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</si>
  <si>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</si>
  <si>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</si>
  <si>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</si>
  <si>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</si>
  <si>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</si>
  <si>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</si>
  <si>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</si>
  <si>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</si>
  <si>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</si>
  <si>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</si>
  <si>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</si>
  <si>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</si>
  <si>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</si>
  <si>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</si>
  <si>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</si>
  <si>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</si>
  <si>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</si>
  <si>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</si>
  <si>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</si>
  <si>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</si>
  <si>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</si>
  <si>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</si>
  <si>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</si>
  <si>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</si>
  <si>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</si>
  <si>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</si>
  <si>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</si>
  <si>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</si>
  <si>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</si>
  <si>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</si>
  <si>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</si>
  <si>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</si>
  <si>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</si>
  <si>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</si>
  <si>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</si>
  <si>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</si>
  <si>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</si>
  <si>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</si>
  <si>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</si>
  <si>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</si>
  <si>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</si>
  <si>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</si>
  <si>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</si>
  <si>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</si>
  <si>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</si>
  <si>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</si>
  <si>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</si>
  <si>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</si>
  <si>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</si>
  <si>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</si>
  <si>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</si>
  <si>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</si>
  <si>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</si>
  <si>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</si>
  <si>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</si>
  <si>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</si>
  <si>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</si>
  <si>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</si>
  <si>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</si>
  <si>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</si>
  <si>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</si>
  <si>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</si>
  <si>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</si>
  <si>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</si>
  <si>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</si>
  <si>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</si>
  <si>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</si>
  <si>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</si>
  <si>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</si>
  <si>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</si>
  <si>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</si>
  <si>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</si>
  <si>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</si>
  <si>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</si>
  <si>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</si>
  <si>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</si>
  <si>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</si>
  <si>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</si>
  <si>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</si>
  <si>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</si>
  <si>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</si>
  <si>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</si>
  <si>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</si>
  <si>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</si>
  <si>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</si>
  <si>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</si>
  <si>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</si>
  <si>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</si>
  <si>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</si>
  <si>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</si>
  <si>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</si>
  <si>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</si>
  <si>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</si>
  <si>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</si>
  <si>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</si>
  <si>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</si>
  <si>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</si>
  <si>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</si>
  <si>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</si>
  <si>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</si>
  <si>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</si>
  <si>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</si>
  <si>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</si>
  <si>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</si>
  <si>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</si>
  <si>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</si>
  <si>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</si>
  <si>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</si>
  <si>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</si>
  <si>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</si>
  <si>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</si>
  <si>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</si>
  <si>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</si>
  <si>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</si>
  <si>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</si>
  <si>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</si>
  <si>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</si>
  <si>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</si>
  <si>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</si>
  <si>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</si>
  <si>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</si>
  <si>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</si>
  <si>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</si>
  <si>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</si>
  <si>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</si>
  <si>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</si>
  <si>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</si>
  <si>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</si>
  <si>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</si>
  <si>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</si>
  <si>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</si>
  <si>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</si>
  <si>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</si>
  <si>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</si>
  <si>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</si>
  <si>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</si>
  <si>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</si>
  <si>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</si>
  <si>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</si>
  <si>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</si>
  <si>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</si>
  <si>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</si>
  <si>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</si>
  <si>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</si>
  <si>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</si>
  <si>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</si>
  <si>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</si>
  <si>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</si>
  <si>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</si>
  <si>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</si>
  <si>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</si>
  <si>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</si>
  <si>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</si>
  <si>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</si>
  <si>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</si>
  <si>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</si>
  <si>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</si>
  <si>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</si>
  <si>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</si>
  <si>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</si>
  <si>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</si>
  <si>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</si>
  <si>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</si>
  <si>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</si>
  <si>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</si>
  <si>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</si>
  <si>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</si>
  <si>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</si>
  <si>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</si>
  <si>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</si>
  <si>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</si>
  <si>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</si>
  <si>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</si>
  <si>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</si>
  <si>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</si>
  <si>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</si>
  <si>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</si>
  <si>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</si>
  <si>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</si>
  <si>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</si>
  <si>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</si>
  <si>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</si>
  <si>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</si>
  <si>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</si>
  <si>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</si>
  <si>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</si>
  <si>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</si>
  <si>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</si>
  <si>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</si>
  <si>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</si>
  <si>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</si>
  <si>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</si>
  <si>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</si>
  <si>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</si>
  <si>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</si>
  <si>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</si>
  <si>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</si>
  <si>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</si>
  <si>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</si>
  <si>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</si>
  <si>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</si>
  <si>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</si>
  <si>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</si>
  <si>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</si>
  <si>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</si>
  <si>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</si>
  <si>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</si>
  <si>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</si>
  <si>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</si>
  <si>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</si>
  <si>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</si>
  <si>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</si>
  <si>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</si>
  <si>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</si>
  <si>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</si>
  <si>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</si>
  <si>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</si>
  <si>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</si>
  <si>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</si>
  <si>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</si>
  <si>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</si>
  <si>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</si>
  <si>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</si>
  <si>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</si>
  <si>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</si>
  <si>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</si>
  <si>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</si>
  <si>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</si>
  <si>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</si>
  <si>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</si>
  <si>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</si>
  <si>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</si>
  <si>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</si>
  <si>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</si>
  <si>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</si>
  <si>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</si>
  <si>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</si>
  <si>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</si>
  <si>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</si>
  <si>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</si>
  <si>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</si>
  <si>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</si>
  <si>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</si>
  <si>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</si>
  <si>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</si>
  <si>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</si>
  <si>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</si>
  <si>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</si>
  <si>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</si>
  <si>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</si>
  <si>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</si>
  <si>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</si>
  <si>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</si>
  <si>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</si>
  <si>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</si>
  <si>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</si>
  <si>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</si>
  <si>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</si>
  <si>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</si>
  <si>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</si>
  <si>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</si>
  <si>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</si>
  <si>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</si>
  <si>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</si>
  <si>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</si>
  <si>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</si>
  <si>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</si>
  <si>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</si>
  <si>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</si>
  <si>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</si>
  <si>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</si>
  <si>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</si>
  <si>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</si>
  <si>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</si>
  <si>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</si>
  <si>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</si>
  <si>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</si>
  <si>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</si>
  <si>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</si>
  <si>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</si>
  <si>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</si>
  <si>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</si>
  <si>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</si>
  <si>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</si>
  <si>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</si>
  <si>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</si>
  <si>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</si>
  <si>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</si>
  <si>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</si>
  <si>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</si>
  <si>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</si>
  <si>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</si>
  <si>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</si>
  <si>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</si>
  <si>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</si>
  <si>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</si>
  <si>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</si>
  <si>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</si>
  <si>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</si>
  <si>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</si>
  <si>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</si>
  <si>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</si>
  <si>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</si>
  <si>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</si>
  <si>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</si>
  <si>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</si>
  <si>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</si>
  <si>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</si>
  <si>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</si>
  <si>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</si>
  <si>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</si>
  <si>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</si>
  <si>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</si>
  <si>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</si>
  <si>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</si>
  <si>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</si>
  <si>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</si>
  <si>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</si>
  <si>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</si>
  <si>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</si>
  <si>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</si>
  <si>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</si>
  <si>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</si>
  <si>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</si>
  <si>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</si>
  <si>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</si>
  <si>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</si>
  <si>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</si>
  <si>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</si>
  <si>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</si>
  <si>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</si>
  <si>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</si>
  <si>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</si>
  <si>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</si>
  <si>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</si>
  <si>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</si>
  <si>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</si>
  <si>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</si>
  <si>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</si>
  <si>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</si>
  <si>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</si>
  <si>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</si>
  <si>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</si>
  <si>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</si>
  <si>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</si>
  <si>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</si>
  <si>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</si>
  <si>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</si>
  <si>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</si>
  <si>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</si>
  <si>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</si>
  <si>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</si>
  <si>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</si>
  <si>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</si>
  <si>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</si>
  <si>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</si>
  <si>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</si>
  <si>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</si>
  <si>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</si>
  <si>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</si>
  <si>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</si>
  <si>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</si>
  <si>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</si>
  <si>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</si>
  <si>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</si>
  <si>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</si>
  <si>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</si>
  <si>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</si>
  <si>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</si>
  <si>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</si>
  <si>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</si>
  <si>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</si>
  <si>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</si>
  <si>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</si>
  <si>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</si>
  <si>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</si>
  <si>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</si>
  <si>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</si>
  <si>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</si>
  <si>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</si>
  <si>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</si>
  <si>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</si>
  <si>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</si>
  <si>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</si>
  <si>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</si>
  <si>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</si>
  <si>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</si>
  <si>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</si>
  <si>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</si>
  <si>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</si>
  <si>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</si>
  <si>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</si>
  <si>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</si>
  <si>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</si>
  <si>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</si>
  <si>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</si>
  <si>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</si>
  <si>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</si>
  <si>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</si>
  <si>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</si>
  <si>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</si>
  <si>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</si>
  <si>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</si>
  <si>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</si>
  <si>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</si>
  <si>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</si>
  <si>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</si>
  <si>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</si>
  <si>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</si>
  <si>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</si>
  <si>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</si>
  <si>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</si>
  <si>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</si>
  <si>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</si>
  <si>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</si>
  <si>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</si>
  <si>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</si>
  <si>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</si>
  <si>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</si>
  <si>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</si>
  <si>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</si>
  <si>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</si>
  <si>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</si>
  <si>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</si>
  <si>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</si>
  <si>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</si>
  <si>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</si>
  <si>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</si>
  <si>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</si>
  <si>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</si>
  <si>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</si>
  <si>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</si>
  <si>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</si>
  <si>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</si>
  <si>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</si>
  <si>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</si>
  <si>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</si>
  <si>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</si>
  <si>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</si>
  <si>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</si>
  <si>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</si>
  <si>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</si>
  <si>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</si>
  <si>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</si>
  <si>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</si>
  <si>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</si>
  <si>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</si>
  <si>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</si>
  <si>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</si>
  <si>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</si>
  <si>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</si>
  <si>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</si>
  <si>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</si>
  <si>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</si>
  <si>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</si>
  <si>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</si>
  <si>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</si>
  <si>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</si>
  <si>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</si>
  <si>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</si>
  <si>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</si>
  <si>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</si>
  <si>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</si>
  <si>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</si>
  <si>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</si>
  <si>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</si>
  <si>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</si>
  <si>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</si>
  <si>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</si>
  <si>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</si>
  <si>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</si>
  <si>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</si>
  <si>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</si>
  <si>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</si>
  <si>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</si>
  <si>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</si>
  <si>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</si>
  <si>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</si>
  <si>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</si>
  <si>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</si>
  <si>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</si>
  <si>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</si>
  <si>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</si>
  <si>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</si>
  <si>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</si>
  <si>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</si>
  <si>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</si>
  <si>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</si>
  <si>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</si>
  <si>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</si>
  <si>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</si>
  <si>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</si>
  <si>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</si>
  <si>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</si>
  <si>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</si>
  <si>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</si>
  <si>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</si>
  <si>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</si>
  <si>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</si>
  <si>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</si>
  <si>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</si>
  <si>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</si>
  <si>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</si>
  <si>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</si>
  <si>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</si>
  <si>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</si>
  <si>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</si>
  <si>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</si>
  <si>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</si>
  <si>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</si>
  <si>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</si>
  <si>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</si>
  <si>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</si>
  <si>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</si>
  <si>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</si>
  <si>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</si>
  <si>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</si>
  <si>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</si>
  <si>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</si>
  <si>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</si>
  <si>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</si>
  <si>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</si>
  <si>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</si>
  <si>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</si>
  <si>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</si>
  <si>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</si>
  <si>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</si>
  <si>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</si>
  <si>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</si>
  <si>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</si>
  <si>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</si>
  <si>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</si>
  <si>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</si>
  <si>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</si>
  <si>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</si>
  <si>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</si>
  <si>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</si>
  <si>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</si>
  <si>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</si>
  <si>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</si>
  <si>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</si>
  <si>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</si>
  <si>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</si>
  <si>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</si>
  <si>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</si>
  <si>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</si>
  <si>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</si>
  <si>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</si>
  <si>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</si>
  <si>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</si>
  <si>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</si>
  <si>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</si>
  <si>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</si>
  <si>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</si>
  <si>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</si>
  <si>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</si>
  <si>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</si>
  <si>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</si>
  <si>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</si>
  <si>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</si>
  <si>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</si>
  <si>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</si>
  <si>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</si>
  <si>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</si>
  <si>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</si>
  <si>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</si>
  <si>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</si>
  <si>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</si>
  <si>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</si>
  <si>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</si>
  <si>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</si>
  <si>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</si>
  <si>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</si>
  <si>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</si>
  <si>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</si>
  <si>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</si>
  <si>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</si>
  <si>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</si>
  <si>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</si>
  <si>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</si>
  <si>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</si>
  <si>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</si>
  <si>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</si>
  <si>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</si>
  <si>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</si>
  <si>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</si>
  <si>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</si>
  <si>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</si>
  <si>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</si>
  <si>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</si>
  <si>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</si>
  <si>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</si>
  <si>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</si>
  <si>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</si>
  <si>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</si>
  <si>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</si>
  <si>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</si>
  <si>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</si>
  <si>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</si>
  <si>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</si>
  <si>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</si>
  <si>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</si>
  <si>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</si>
  <si>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</si>
  <si>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</si>
  <si>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</si>
  <si>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</si>
  <si>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</si>
  <si>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</si>
  <si>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</si>
  <si>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</si>
  <si>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</si>
  <si>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</si>
  <si>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</si>
  <si>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</si>
  <si>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</si>
  <si>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</si>
  <si>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</si>
  <si>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</si>
  <si>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</si>
  <si>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</si>
  <si>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</si>
  <si>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</si>
  <si>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</si>
  <si>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</si>
  <si>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</si>
  <si>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</si>
  <si>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</si>
  <si>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</si>
  <si>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</si>
  <si>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</si>
  <si>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</si>
  <si>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</si>
  <si>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</si>
  <si>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</si>
  <si>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</si>
  <si>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</si>
  <si>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</si>
  <si>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</si>
  <si>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</si>
  <si>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</si>
  <si>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</si>
  <si>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</si>
  <si>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</si>
  <si>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</si>
  <si>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</si>
  <si>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</si>
  <si>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</si>
  <si>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</si>
  <si>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</si>
  <si>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</si>
  <si>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</si>
  <si>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</si>
  <si>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</si>
  <si>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</si>
  <si>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</si>
  <si>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</si>
  <si>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</si>
  <si>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</si>
  <si>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</si>
  <si>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</si>
  <si>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</si>
  <si>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</si>
  <si>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</si>
  <si>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</si>
  <si>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</si>
  <si>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</si>
  <si>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</si>
  <si>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</si>
  <si>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</si>
  <si>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</si>
  <si>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</si>
  <si>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</si>
  <si>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</si>
  <si>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</si>
  <si>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</si>
  <si>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</si>
  <si>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</si>
  <si>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</si>
  <si>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</si>
  <si>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</si>
  <si>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</si>
  <si>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</si>
  <si>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</si>
  <si>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</si>
  <si>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</si>
  <si>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</si>
  <si>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</si>
  <si>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</si>
  <si>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</si>
  <si>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</si>
  <si>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</si>
  <si>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</si>
  <si>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</si>
  <si>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</si>
  <si>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</si>
  <si>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</si>
  <si>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</si>
  <si>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</si>
  <si>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</si>
  <si>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</si>
  <si>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</si>
  <si>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</si>
  <si>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</si>
  <si>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</si>
  <si>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</si>
  <si>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</si>
  <si>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</si>
  <si>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</si>
  <si>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</si>
  <si>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</si>
  <si>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</si>
  <si>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</si>
  <si>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</si>
  <si>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</si>
  <si>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</si>
  <si>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</si>
  <si>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</si>
  <si>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</si>
  <si>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</si>
  <si>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</si>
  <si>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</si>
  <si>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</si>
  <si>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</si>
  <si>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</si>
  <si>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</si>
  <si>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</si>
  <si>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</si>
  <si>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</si>
  <si>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</si>
  <si>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</si>
  <si>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</si>
  <si>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</si>
  <si>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</si>
  <si>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</si>
  <si>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</si>
  <si>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</si>
  <si>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</si>
  <si>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</si>
  <si>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</si>
  <si>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</si>
  <si>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</si>
  <si>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</si>
  <si>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</si>
  <si>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</si>
  <si>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</si>
  <si>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</si>
  <si>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</si>
  <si>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</si>
  <si>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</si>
  <si>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</si>
  <si>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</si>
  <si>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</si>
  <si>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</si>
  <si>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</si>
  <si>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</si>
  <si>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</si>
  <si>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</si>
  <si>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</si>
  <si>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</si>
  <si>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</si>
  <si>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</si>
  <si>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</si>
  <si>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</si>
  <si>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</si>
  <si>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</si>
  <si>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</si>
  <si>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</si>
  <si>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</si>
  <si>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</si>
  <si>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</si>
  <si>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</si>
  <si>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</si>
  <si>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</si>
  <si>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</si>
  <si>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</si>
  <si>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</si>
  <si>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</si>
  <si>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</si>
  <si>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</si>
  <si>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</si>
  <si>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</si>
  <si>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</si>
  <si>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</si>
  <si>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</si>
  <si>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</si>
  <si>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</si>
  <si>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</si>
  <si>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</si>
  <si>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</si>
  <si>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</si>
  <si>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</si>
  <si>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</si>
  <si>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</si>
  <si>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</si>
  <si>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</si>
  <si>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</si>
  <si>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</si>
  <si>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</si>
  <si>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</si>
  <si>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</si>
  <si>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</si>
  <si>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</si>
  <si>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</si>
  <si>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</si>
  <si>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</si>
  <si>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</si>
  <si>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</si>
  <si>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</si>
  <si>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</si>
  <si>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</si>
  <si>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</si>
  <si>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</si>
  <si>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</si>
  <si>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</si>
  <si>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</si>
  <si>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</si>
  <si>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</si>
  <si>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</si>
  <si>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</si>
  <si>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</si>
  <si>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</si>
  <si>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</si>
  <si>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</si>
  <si>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</si>
  <si>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</si>
  <si>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</si>
  <si>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</si>
  <si>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</si>
  <si>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</si>
  <si>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</si>
  <si>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</si>
  <si>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</si>
  <si>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</si>
  <si>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</si>
  <si>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</si>
  <si>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</si>
  <si>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</si>
  <si>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</si>
  <si>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</si>
  <si>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</si>
  <si>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</si>
  <si>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</si>
  <si>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</si>
  <si>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</si>
  <si>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</si>
  <si>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</si>
  <si>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</si>
  <si>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</si>
  <si>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</si>
  <si>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</si>
  <si>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</si>
  <si>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</si>
  <si>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</si>
  <si>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</si>
  <si>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</si>
  <si>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</si>
  <si>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</si>
  <si>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</si>
  <si>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</si>
  <si>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</si>
  <si>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</si>
  <si>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</si>
  <si>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</si>
  <si>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</si>
  <si>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</si>
  <si>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</si>
  <si>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</si>
  <si>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</si>
  <si>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</si>
  <si>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</si>
  <si>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</si>
  <si>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</si>
  <si>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</si>
  <si>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</si>
  <si>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</si>
  <si>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</si>
  <si>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</si>
  <si>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</si>
  <si>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</si>
  <si>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</si>
  <si>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</si>
  <si>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</si>
  <si>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</si>
  <si>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</si>
  <si>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</si>
  <si>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</si>
  <si>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</si>
  <si>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</si>
  <si>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</si>
  <si>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</si>
  <si>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</si>
  <si>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</si>
  <si>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</si>
  <si>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</si>
  <si>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</si>
  <si>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</si>
  <si>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</si>
  <si>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</si>
  <si>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</si>
  <si>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</si>
  <si>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</si>
  <si>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</si>
  <si>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</si>
  <si>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</si>
  <si>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</si>
  <si>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</si>
  <si>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</si>
  <si>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</si>
  <si>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</si>
  <si>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</si>
  <si>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</si>
  <si>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</si>
  <si>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</si>
  <si>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</si>
  <si>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</si>
  <si>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</si>
  <si>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</si>
  <si>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</si>
  <si>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</si>
  <si>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</si>
  <si>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</si>
  <si>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</si>
  <si>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</si>
  <si>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</si>
  <si>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</si>
  <si>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</si>
  <si>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</si>
  <si>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</si>
  <si>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</si>
  <si>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</si>
  <si>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</si>
  <si>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</si>
  <si>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</si>
  <si>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</si>
  <si>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</si>
  <si>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</si>
  <si>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</si>
  <si>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</si>
  <si>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</si>
  <si>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</si>
  <si>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</si>
  <si>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</si>
  <si>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</si>
  <si>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</si>
  <si>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</si>
  <si>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</si>
  <si>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</si>
  <si>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</si>
  <si>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</si>
  <si>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</si>
  <si>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</si>
  <si>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</si>
  <si>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</si>
  <si>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</si>
  <si>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</si>
  <si>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</si>
  <si>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</si>
  <si>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</si>
  <si>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</si>
  <si>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</si>
  <si>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</si>
  <si>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</si>
  <si>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</si>
  <si>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</si>
  <si>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</si>
  <si>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</si>
  <si>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</si>
  <si>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</si>
  <si>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</si>
  <si>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</si>
  <si>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</si>
  <si>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</si>
  <si>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</si>
  <si>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</si>
  <si>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</si>
  <si>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</si>
  <si>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</si>
  <si>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</si>
  <si>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</si>
  <si>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</si>
  <si>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</si>
  <si>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</si>
  <si>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</si>
  <si>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</si>
  <si>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</si>
  <si>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</si>
  <si>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</si>
  <si>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</si>
  <si>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</si>
  <si>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</si>
  <si>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</si>
  <si>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</si>
  <si>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</si>
  <si>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</si>
  <si>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</si>
  <si>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</si>
  <si>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</si>
  <si>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</si>
  <si>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</si>
  <si>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</si>
  <si>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</si>
  <si>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</si>
  <si>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</si>
  <si>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</si>
  <si>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</si>
  <si>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</si>
  <si>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</si>
  <si>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</si>
  <si>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</si>
  <si>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</si>
  <si>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</si>
  <si>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</si>
  <si>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</si>
  <si>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</si>
  <si>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</si>
  <si>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</si>
  <si>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</si>
  <si>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</si>
  <si>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</si>
  <si>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</si>
  <si>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</si>
  <si>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</si>
  <si>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</si>
  <si>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</si>
  <si>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</si>
  <si>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</si>
  <si>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</si>
  <si>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</si>
  <si>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</si>
  <si>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</si>
  <si>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</si>
  <si>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</si>
  <si>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</si>
  <si>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</si>
  <si>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</si>
  <si>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</si>
  <si>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</si>
  <si>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</si>
  <si>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</si>
  <si>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</si>
  <si>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</si>
  <si>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</si>
  <si>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</si>
  <si>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</si>
  <si>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</si>
  <si>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</si>
  <si>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</si>
  <si>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</si>
  <si>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</si>
  <si>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</si>
  <si>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</si>
  <si>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</si>
  <si>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</si>
  <si>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</si>
  <si>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</si>
  <si>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</si>
  <si>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</si>
  <si>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</si>
  <si>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</si>
  <si>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</si>
  <si>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</si>
  <si>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</si>
  <si>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</si>
  <si>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</si>
  <si>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</si>
  <si>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</si>
  <si>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</si>
  <si>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</si>
  <si>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</si>
  <si>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</si>
  <si>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</si>
  <si>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</si>
  <si>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</si>
  <si>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</si>
  <si>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</si>
  <si>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</si>
  <si>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</si>
  <si>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</si>
  <si>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</si>
  <si>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</si>
  <si>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</si>
  <si>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</si>
  <si>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</si>
  <si>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</si>
  <si>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</si>
  <si>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</si>
  <si>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</si>
  <si>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</si>
  <si>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</si>
  <si>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</si>
  <si>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</si>
  <si>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</si>
  <si>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</si>
  <si>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</si>
  <si>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</si>
  <si>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</si>
  <si>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</si>
  <si>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</si>
  <si>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</si>
  <si>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</si>
  <si>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</si>
  <si>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</si>
  <si>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</si>
  <si>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</si>
  <si>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</si>
  <si>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</si>
  <si>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</si>
  <si>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</si>
  <si>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</si>
  <si>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</si>
  <si>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</si>
  <si>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</si>
  <si>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</si>
  <si>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</si>
  <si>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</si>
  <si>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</si>
  <si>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</si>
  <si>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</si>
  <si>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</si>
  <si>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</si>
  <si>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</si>
  <si>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</si>
  <si>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</si>
  <si>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</si>
  <si>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</si>
  <si>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</si>
  <si>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</si>
  <si>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</si>
  <si>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</si>
  <si>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</si>
  <si>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</si>
  <si>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</si>
  <si>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</si>
  <si>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</si>
  <si>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</si>
  <si>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</si>
  <si>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</si>
  <si>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</si>
  <si>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</si>
  <si>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</si>
  <si>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</si>
  <si>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</si>
  <si>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</si>
  <si>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</si>
  <si>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</si>
  <si>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</si>
  <si>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</si>
  <si>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</si>
  <si>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</si>
  <si>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</si>
  <si>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</si>
  <si>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</si>
  <si>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</si>
  <si>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</si>
  <si>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</si>
  <si>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</si>
  <si>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</si>
  <si>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</si>
  <si>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</si>
  <si>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</si>
  <si>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</si>
  <si>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</si>
  <si>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</si>
  <si>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</si>
  <si>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</si>
  <si>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</si>
  <si>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</si>
  <si>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</si>
  <si>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</si>
  <si>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</si>
  <si>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</si>
  <si>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</si>
  <si>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</si>
  <si>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</si>
  <si>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</si>
  <si>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</si>
  <si>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</si>
  <si>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</si>
  <si>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</si>
  <si>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</si>
  <si>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</si>
  <si>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</si>
  <si>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</si>
  <si>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</si>
  <si>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</si>
  <si>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</si>
  <si>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</si>
  <si>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</si>
  <si>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</si>
  <si>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</si>
  <si>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</si>
  <si>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</si>
  <si>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</si>
  <si>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</si>
  <si>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</si>
  <si>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</si>
  <si>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</si>
  <si>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</si>
  <si>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</si>
  <si>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</si>
  <si>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</si>
  <si>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</si>
  <si>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</si>
  <si>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</si>
  <si>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</si>
  <si>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</si>
  <si>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</si>
  <si>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</si>
  <si>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</si>
  <si>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</si>
  <si>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</si>
  <si>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</si>
  <si>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</si>
  <si>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</si>
  <si>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</si>
  <si>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</si>
  <si>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</si>
  <si>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</si>
  <si>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</si>
  <si>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</si>
  <si>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</si>
  <si>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</si>
  <si>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</si>
  <si>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</si>
  <si>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</si>
  <si>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</si>
  <si>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</si>
  <si>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</si>
  <si>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</si>
  <si>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</si>
  <si>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</si>
  <si>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</si>
  <si>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</si>
  <si>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</si>
  <si>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</si>
  <si>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</si>
  <si>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</si>
  <si>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</si>
  <si>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</si>
  <si>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</si>
  <si>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</si>
  <si>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</si>
  <si>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</si>
  <si>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</si>
  <si>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</si>
  <si>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</si>
  <si>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</si>
  <si>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</si>
  <si>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</si>
  <si>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</si>
  <si>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</si>
  <si>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</si>
  <si>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</si>
  <si>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</si>
  <si>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</si>
  <si>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</si>
  <si>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</si>
  <si>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</si>
  <si>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</si>
  <si>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</si>
  <si>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</si>
  <si>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</si>
  <si>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</si>
  <si>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</si>
  <si>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</si>
  <si>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</si>
  <si>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</si>
  <si>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</si>
  <si>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</si>
  <si>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</si>
  <si>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</si>
  <si>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</si>
  <si>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</si>
  <si>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</si>
  <si>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</si>
  <si>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</si>
  <si>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</si>
  <si>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</si>
  <si>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</si>
  <si>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</si>
  <si>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</si>
  <si>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</si>
  <si>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</si>
  <si>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</si>
  <si>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</si>
  <si>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</si>
  <si>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</si>
  <si>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</si>
  <si>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</si>
  <si>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</si>
  <si>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</si>
  <si>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</si>
  <si>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</si>
  <si>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</si>
  <si>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</si>
  <si>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</si>
  <si>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</si>
  <si>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</si>
  <si>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</si>
  <si>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</si>
  <si>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</si>
  <si>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</si>
  <si>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</si>
  <si>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</si>
  <si>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</si>
  <si>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</si>
  <si>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</si>
  <si>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</si>
  <si>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</si>
  <si>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</si>
  <si>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</si>
  <si>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</si>
  <si>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</si>
  <si>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</si>
  <si>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</si>
  <si>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</si>
  <si>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</si>
  <si>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</si>
  <si>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</si>
  <si>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</si>
  <si>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</si>
  <si>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</si>
  <si>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</si>
  <si>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</si>
  <si>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</si>
  <si>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</si>
  <si>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</si>
  <si>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</si>
  <si>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</si>
  <si>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</si>
  <si>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</si>
  <si>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</si>
  <si>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</si>
  <si>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</si>
  <si>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</si>
  <si>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</si>
  <si>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</si>
  <si>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</si>
  <si>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</si>
  <si>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</si>
  <si>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</si>
  <si>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</si>
  <si>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</si>
  <si>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</si>
  <si>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</si>
  <si>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</si>
  <si>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</si>
  <si>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</si>
  <si>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</si>
  <si>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</si>
  <si>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</si>
  <si>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</si>
  <si>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</si>
  <si>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</si>
  <si>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</si>
  <si>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</si>
  <si>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</si>
  <si>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</si>
  <si>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</si>
  <si>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</si>
  <si>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</si>
  <si>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</si>
  <si>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</si>
  <si>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</si>
  <si>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</si>
  <si>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</si>
  <si>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</si>
  <si>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</si>
  <si>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</si>
  <si>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</si>
  <si>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</si>
  <si>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</si>
  <si>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</si>
  <si>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</si>
  <si>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</si>
  <si>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</si>
  <si>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</si>
  <si>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</si>
  <si>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</si>
  <si>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</si>
  <si>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</si>
  <si>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</si>
  <si>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</si>
  <si>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</si>
  <si>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</si>
  <si>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</si>
  <si>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</si>
  <si>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</si>
  <si>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</si>
  <si>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</si>
  <si>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</si>
  <si>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</si>
  <si>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</si>
  <si>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</si>
  <si>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</si>
  <si>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</si>
  <si>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</si>
  <si>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</si>
  <si>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</si>
  <si>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</si>
  <si>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</si>
  <si>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</si>
  <si>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</si>
  <si>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</si>
  <si>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</si>
  <si>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</si>
  <si>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</si>
  <si>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</si>
  <si>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</si>
  <si>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</si>
  <si>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</si>
  <si>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</si>
  <si>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</si>
  <si>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</si>
  <si>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</si>
  <si>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</si>
  <si>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</si>
  <si>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</si>
  <si>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</si>
  <si>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</si>
  <si>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</si>
  <si>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</si>
  <si>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</si>
  <si>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</si>
  <si>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</si>
  <si>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</si>
  <si>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</si>
  <si>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</si>
  <si>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</si>
  <si>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</si>
  <si>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</si>
  <si>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</si>
  <si>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</si>
  <si>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</si>
  <si>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</si>
  <si>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</si>
  <si>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</si>
  <si>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</si>
  <si>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</si>
  <si>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</si>
  <si>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</si>
  <si>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</si>
  <si>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</si>
  <si>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</si>
  <si>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</si>
  <si>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</si>
  <si>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</si>
  <si>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</si>
  <si>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</si>
  <si>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</si>
  <si>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</si>
  <si>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</si>
  <si>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</si>
  <si>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</si>
  <si>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</si>
  <si>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</si>
  <si>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</si>
  <si>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</si>
  <si>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</si>
  <si>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</si>
  <si>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</si>
  <si>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</si>
  <si>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</si>
  <si>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</si>
  <si>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</si>
  <si>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</si>
  <si>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</si>
  <si>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</si>
  <si>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</si>
  <si>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</si>
  <si>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</si>
  <si>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</si>
  <si>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</si>
  <si>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</si>
  <si>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</si>
  <si>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</si>
  <si>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</si>
  <si>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</si>
  <si>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</si>
  <si>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</si>
  <si>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</si>
  <si>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</si>
  <si>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</si>
  <si>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</si>
  <si>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</si>
  <si>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</si>
  <si>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</si>
  <si>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</si>
  <si>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</si>
  <si>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</si>
  <si>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</si>
  <si>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</si>
  <si>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</si>
  <si>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</si>
  <si>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</si>
  <si>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</si>
  <si>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</si>
  <si>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</si>
  <si>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</si>
  <si>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</si>
  <si>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</si>
  <si>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</si>
  <si>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</si>
  <si>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</si>
  <si>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</si>
  <si>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</si>
  <si>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</si>
  <si>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</si>
  <si>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</si>
  <si>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</si>
  <si>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</si>
  <si>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</si>
  <si>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</si>
  <si>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</si>
  <si>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</si>
  <si>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</si>
  <si>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</si>
  <si>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</si>
  <si>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</si>
  <si>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</si>
  <si>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</si>
  <si>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</si>
  <si>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</si>
  <si>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</si>
  <si>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</si>
  <si>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</si>
  <si>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</si>
  <si>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</si>
  <si>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</si>
  <si>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</si>
  <si>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</si>
  <si>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</si>
  <si>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</si>
  <si>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</si>
  <si>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</si>
  <si>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</si>
  <si>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</si>
  <si>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</si>
  <si>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</si>
  <si>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</si>
  <si>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</si>
  <si>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</si>
  <si>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</si>
  <si>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</si>
  <si>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</si>
  <si>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</si>
  <si>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</si>
  <si>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</si>
  <si>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</si>
  <si>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</si>
  <si>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</si>
  <si>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</si>
  <si>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</si>
  <si>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</si>
  <si>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</si>
  <si>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</si>
  <si>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</si>
  <si>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</si>
  <si>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</si>
  <si>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</si>
  <si>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</si>
  <si>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</si>
  <si>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</si>
  <si>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</si>
  <si>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</si>
  <si>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</si>
  <si>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</si>
  <si>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</si>
  <si>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</si>
  <si>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</si>
  <si>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</si>
  <si>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</si>
  <si>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</si>
  <si>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</si>
  <si>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</si>
  <si>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</si>
  <si>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</si>
  <si>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</si>
  <si>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</si>
  <si>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</si>
  <si>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</si>
  <si>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</si>
  <si>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</si>
  <si>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</si>
  <si>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</si>
  <si>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</si>
  <si>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</si>
  <si>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</si>
  <si>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</si>
  <si>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</si>
  <si>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</si>
  <si>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</si>
  <si>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</si>
  <si>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</si>
  <si>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</si>
  <si>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</si>
  <si>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</si>
  <si>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</si>
  <si>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</si>
  <si>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</si>
  <si>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</si>
  <si>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</si>
  <si>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</si>
  <si>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</si>
  <si>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</si>
  <si>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</si>
  <si>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</si>
  <si>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</si>
  <si>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</si>
  <si>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</si>
  <si>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</si>
  <si>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</si>
  <si>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</si>
  <si>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</si>
  <si>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</si>
  <si>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</si>
  <si>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</si>
  <si>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</si>
  <si>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</si>
  <si>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</si>
  <si>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</si>
  <si>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</si>
  <si>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</si>
  <si>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</si>
  <si>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</si>
  <si>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</si>
  <si>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</si>
  <si>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</si>
  <si>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</si>
  <si>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</si>
  <si>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</si>
  <si>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</si>
  <si>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</si>
  <si>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</si>
  <si>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</si>
  <si>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</si>
  <si>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</si>
  <si>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</si>
  <si>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</si>
  <si>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</si>
  <si>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</si>
  <si>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</si>
  <si>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</si>
  <si>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</si>
  <si>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</si>
  <si>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</si>
  <si>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</si>
  <si>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</si>
  <si>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</si>
  <si>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</si>
  <si>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</si>
  <si>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</si>
  <si>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</si>
  <si>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</si>
  <si>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</si>
  <si>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</si>
  <si>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</si>
  <si>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</si>
  <si>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</si>
  <si>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</si>
  <si>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</si>
  <si>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</si>
  <si>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</si>
  <si>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</si>
  <si>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</si>
  <si>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</si>
  <si>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</si>
  <si>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</si>
  <si>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</si>
  <si>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</si>
  <si>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</si>
  <si>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</si>
  <si>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</si>
  <si>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</si>
  <si>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</si>
  <si>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</si>
  <si>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</si>
  <si>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</si>
  <si>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</si>
  <si>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</si>
  <si>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</si>
  <si>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</si>
  <si>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</si>
  <si>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</si>
  <si>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</si>
  <si>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</si>
  <si>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</si>
  <si>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</si>
  <si>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</si>
  <si>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</si>
  <si>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</si>
  <si>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</si>
  <si>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</si>
  <si>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</si>
  <si>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</si>
  <si>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</si>
  <si>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</si>
  <si>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</si>
  <si>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</si>
  <si>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</si>
  <si>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</si>
  <si>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</si>
  <si>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</si>
  <si>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</si>
  <si>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</si>
  <si>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</si>
  <si>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</si>
  <si>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</si>
  <si>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</si>
  <si>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</si>
  <si>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</si>
  <si>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</si>
  <si>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</si>
  <si>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</si>
  <si>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</si>
  <si>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</si>
  <si>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</si>
  <si>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</si>
  <si>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</si>
  <si>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</si>
  <si>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</si>
  <si>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</si>
  <si>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</si>
  <si>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</si>
  <si>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</si>
  <si>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</si>
  <si>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</si>
  <si>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</si>
  <si>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</si>
  <si>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</si>
  <si>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</si>
  <si>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</si>
  <si>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</si>
  <si>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</si>
  <si>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</si>
  <si>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</si>
  <si>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</si>
  <si>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</si>
  <si>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</si>
  <si>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</si>
  <si>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</si>
  <si>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</si>
  <si>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</si>
  <si>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</si>
  <si>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</si>
  <si>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</si>
  <si>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</si>
  <si>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</si>
  <si>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</si>
  <si>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</si>
  <si>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</si>
  <si>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</si>
  <si>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</si>
  <si>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</si>
  <si>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</si>
  <si>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</si>
  <si>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</si>
  <si>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</si>
  <si>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</si>
  <si>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</si>
  <si>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</si>
  <si>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</si>
  <si>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</si>
  <si>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</si>
  <si>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</si>
  <si>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</si>
  <si>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</si>
  <si>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</si>
  <si>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</si>
  <si>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</si>
  <si>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</si>
  <si>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</si>
  <si>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</si>
  <si>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</si>
  <si>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</si>
  <si>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</si>
  <si>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</si>
  <si>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</si>
  <si>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</si>
  <si>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</si>
  <si>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</si>
  <si>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</si>
  <si>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</si>
  <si>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</si>
  <si>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</si>
  <si>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</si>
  <si>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</si>
  <si>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</si>
  <si>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</si>
  <si>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</si>
  <si>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</si>
  <si>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</si>
  <si>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</si>
  <si>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</si>
  <si>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</si>
  <si>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</si>
  <si>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</si>
  <si>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</si>
  <si>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</si>
  <si>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</si>
  <si>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</si>
  <si>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</si>
  <si>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</si>
  <si>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</si>
  <si>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</si>
  <si>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</si>
  <si>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</si>
  <si>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</si>
  <si>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</si>
  <si>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</si>
  <si>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</si>
  <si>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</si>
  <si>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</si>
  <si>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</si>
  <si>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</si>
  <si>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</si>
  <si>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</si>
  <si>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</si>
  <si>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</si>
  <si>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</si>
  <si>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</si>
  <si>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</si>
  <si>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</si>
  <si>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</si>
  <si>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</si>
  <si>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</si>
  <si>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</si>
  <si>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</si>
  <si>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</si>
  <si>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</si>
  <si>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</si>
  <si>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</si>
  <si>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</si>
  <si>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</si>
  <si>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</si>
  <si>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</si>
  <si>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</si>
  <si>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</si>
  <si>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</si>
  <si>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</si>
  <si>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</si>
  <si>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</si>
  <si>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</si>
  <si>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</si>
  <si>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</si>
  <si>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</si>
  <si>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</si>
  <si>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</si>
  <si>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</si>
  <si>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</si>
  <si>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</si>
  <si>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</si>
  <si>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</si>
  <si>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</si>
  <si>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</si>
  <si>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</si>
  <si>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</si>
  <si>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</si>
  <si>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</si>
  <si>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</si>
  <si>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</si>
  <si>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</si>
  <si>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</si>
  <si>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</si>
  <si>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</si>
  <si>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</si>
  <si>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</si>
  <si>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</si>
  <si>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</si>
  <si>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</si>
  <si>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</si>
  <si>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</si>
  <si>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</si>
  <si>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</si>
  <si>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</si>
  <si>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</si>
  <si>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</si>
  <si>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</si>
  <si>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</si>
  <si>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</si>
  <si>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</si>
  <si>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</si>
  <si>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</si>
  <si>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</si>
  <si>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</si>
  <si>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</si>
  <si>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</si>
  <si>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</si>
  <si>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</si>
  <si>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</si>
  <si>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</si>
  <si>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</si>
  <si>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</si>
  <si>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</si>
  <si>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</si>
  <si>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</si>
  <si>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</si>
  <si>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</si>
  <si>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</si>
  <si>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</si>
  <si>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</si>
  <si>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</si>
  <si>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</si>
  <si>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</si>
  <si>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</si>
  <si>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</si>
  <si>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</si>
  <si>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</si>
  <si>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</si>
  <si>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</si>
  <si>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</si>
  <si>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</si>
  <si>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</si>
  <si>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</si>
  <si>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</si>
  <si>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</si>
  <si>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</si>
  <si>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</si>
  <si>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</si>
  <si>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</si>
  <si>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</si>
  <si>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</si>
  <si>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</si>
  <si>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</si>
  <si>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</si>
  <si>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</si>
  <si>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</si>
  <si>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</si>
  <si>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</si>
  <si>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</si>
  <si>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</si>
  <si>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</si>
  <si>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</si>
  <si>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</si>
  <si>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</si>
  <si>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</si>
  <si>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</si>
  <si>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</si>
  <si>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</si>
  <si>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</si>
  <si>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</si>
  <si>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</si>
  <si>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</si>
  <si>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</si>
  <si>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</si>
  <si>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</si>
  <si>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</si>
  <si>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</si>
  <si>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</si>
  <si>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</si>
  <si>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</si>
  <si>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</si>
  <si>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</si>
  <si>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</si>
  <si>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</si>
  <si>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</si>
  <si>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</si>
  <si>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</si>
  <si>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</si>
  <si>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</si>
  <si>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</si>
  <si>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</si>
  <si>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</si>
  <si>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</si>
  <si>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</si>
  <si>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</si>
  <si>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</si>
  <si>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</si>
  <si>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</si>
  <si>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</si>
  <si>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</si>
  <si>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</si>
  <si>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</si>
  <si>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</si>
  <si>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</si>
  <si>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</si>
  <si>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</si>
  <si>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</si>
  <si>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</si>
  <si>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</si>
  <si>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</si>
  <si>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</si>
  <si>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</si>
  <si>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</si>
  <si>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</si>
  <si>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</si>
  <si>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</si>
  <si>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</si>
  <si>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</si>
  <si>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</si>
  <si>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</si>
  <si>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</si>
  <si>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</si>
  <si>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</si>
  <si>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</si>
  <si>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</si>
  <si>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</si>
  <si>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</si>
  <si>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</si>
  <si>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</si>
  <si>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</si>
  <si>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</si>
  <si>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</si>
  <si>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</si>
  <si>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</si>
  <si>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</si>
  <si>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</si>
  <si>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</si>
  <si>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</si>
  <si>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</si>
  <si>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</si>
  <si>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</si>
  <si>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</si>
  <si>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</si>
  <si>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</si>
  <si>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</si>
  <si>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</si>
  <si>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</si>
  <si>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</si>
  <si>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</si>
  <si>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</si>
  <si>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</si>
  <si>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</si>
  <si>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</si>
  <si>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</si>
  <si>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</si>
  <si>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</si>
  <si>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</si>
  <si>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</si>
  <si>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</si>
  <si>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</si>
  <si>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</si>
  <si>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</si>
  <si>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</si>
  <si>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</si>
  <si>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</si>
  <si>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</si>
  <si>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</si>
  <si>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</si>
  <si>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</si>
  <si>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</si>
  <si>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</si>
  <si>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</si>
  <si>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</si>
  <si>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</si>
  <si>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</si>
  <si>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</si>
  <si>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</si>
  <si>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</si>
  <si>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</si>
  <si>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</si>
  <si>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</si>
  <si>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</si>
  <si>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</si>
  <si>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</si>
  <si>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</si>
  <si>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</si>
  <si>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</si>
  <si>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</si>
  <si>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</si>
  <si>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</si>
  <si>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</si>
  <si>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</si>
  <si>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</si>
  <si>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</si>
  <si>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</si>
  <si>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</si>
  <si>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</si>
  <si>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</si>
  <si>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</si>
  <si>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</si>
  <si>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</si>
  <si>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</si>
  <si>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</si>
  <si>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</si>
  <si>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</si>
  <si>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</si>
  <si>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</si>
  <si>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</si>
  <si>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</si>
  <si>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</si>
  <si>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</si>
  <si>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</si>
  <si>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</si>
  <si>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</si>
  <si>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</si>
  <si>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</si>
  <si>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</si>
  <si>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</si>
  <si>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</si>
  <si>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</si>
  <si>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</si>
  <si>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</si>
  <si>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</si>
  <si>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</si>
  <si>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</si>
  <si>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</si>
  <si>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</si>
  <si>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</si>
  <si>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</si>
  <si>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</si>
  <si>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</si>
  <si>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</si>
  <si>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</si>
  <si>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</si>
  <si>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</si>
  <si>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</si>
  <si>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</si>
  <si>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</si>
  <si>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</si>
  <si>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</si>
  <si>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</si>
  <si>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</si>
  <si>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</si>
  <si>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</si>
  <si>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</si>
  <si>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</si>
  <si>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</si>
  <si>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</si>
  <si>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</si>
  <si>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</si>
  <si>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</si>
  <si>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</si>
  <si>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</si>
  <si>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</si>
  <si>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</si>
  <si>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</si>
  <si>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</si>
  <si>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</si>
  <si>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</si>
  <si>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</si>
  <si>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</si>
  <si>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</si>
  <si>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</si>
  <si>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</si>
  <si>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</si>
  <si>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</si>
  <si>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</si>
  <si>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</si>
  <si>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</si>
  <si>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</si>
  <si>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</si>
  <si>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</si>
  <si>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</si>
  <si>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</si>
  <si>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</si>
  <si>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</si>
  <si>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</si>
  <si>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</si>
  <si>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</si>
  <si>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</si>
  <si>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</si>
  <si>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</si>
  <si>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</si>
  <si>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</si>
  <si>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</si>
  <si>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</si>
  <si>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</si>
  <si>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</si>
  <si>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</si>
  <si>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</si>
  <si>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</si>
  <si>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</si>
  <si>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</si>
  <si>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</si>
  <si>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</si>
  <si>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</si>
  <si>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</si>
  <si>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</si>
  <si>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</si>
  <si>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</si>
  <si>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</si>
  <si>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</si>
  <si>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</si>
  <si>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</si>
  <si>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</si>
  <si>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</si>
  <si>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</si>
  <si>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</si>
  <si>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</si>
  <si>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</si>
  <si>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</si>
  <si>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</si>
  <si>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</si>
  <si>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</si>
  <si>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</si>
  <si>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</si>
  <si>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</si>
  <si>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</si>
  <si>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</si>
  <si>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</si>
  <si>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</si>
  <si>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</si>
  <si>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</si>
  <si>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</si>
  <si>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</si>
  <si>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</si>
  <si>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</si>
  <si>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</si>
  <si>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</si>
  <si>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</si>
  <si>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</si>
  <si>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</si>
  <si>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</si>
  <si>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</si>
  <si>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</si>
  <si>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</si>
  <si>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</si>
  <si>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</si>
  <si>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</si>
  <si>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</si>
  <si>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</si>
  <si>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</si>
  <si>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</si>
  <si>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</si>
  <si>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</si>
  <si>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</si>
  <si>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</si>
  <si>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</si>
  <si>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</si>
  <si>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</si>
  <si>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</si>
  <si>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</si>
  <si>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</si>
  <si>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</si>
  <si>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</si>
  <si>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</si>
  <si>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</si>
  <si>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</si>
  <si>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</si>
  <si>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</si>
  <si>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</si>
  <si>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</si>
  <si>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</si>
  <si>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</si>
  <si>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</si>
  <si>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</si>
  <si>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</si>
  <si>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</si>
  <si>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</si>
  <si>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</si>
  <si>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</si>
  <si>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</si>
  <si>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</si>
  <si>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</si>
  <si>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</si>
  <si>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</si>
  <si>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</si>
  <si>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</si>
  <si>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</si>
  <si>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</si>
  <si>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</si>
  <si>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</si>
  <si>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</si>
  <si>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</si>
  <si>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</si>
  <si>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</si>
  <si>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</si>
  <si>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</si>
  <si>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</si>
  <si>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</si>
  <si>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</si>
  <si>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</si>
  <si>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</si>
  <si>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</si>
  <si>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</si>
  <si>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</si>
  <si>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</si>
  <si>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</si>
  <si>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</si>
  <si>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</si>
  <si>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</si>
  <si>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</si>
  <si>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</si>
  <si>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</si>
  <si>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</si>
  <si>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</si>
  <si>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</si>
  <si>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</si>
  <si>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</si>
  <si>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</si>
  <si>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</si>
  <si>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</si>
  <si>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</si>
  <si>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</si>
  <si>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</si>
  <si>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</si>
  <si>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</si>
  <si>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</si>
  <si>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</si>
  <si>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</si>
  <si>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</si>
  <si>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</si>
  <si>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</si>
  <si>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</si>
  <si>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</si>
  <si>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</si>
  <si>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</si>
  <si>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</si>
  <si>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</si>
  <si>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</si>
  <si>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</si>
  <si>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</si>
  <si>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</si>
  <si>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</si>
  <si>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</si>
  <si>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</si>
  <si>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</si>
  <si>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</si>
  <si>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</si>
  <si>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</si>
  <si>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</si>
  <si>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</si>
  <si>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</si>
  <si>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</si>
  <si>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</si>
  <si>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</si>
  <si>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</si>
  <si>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</si>
  <si>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</si>
  <si>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</si>
  <si>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</si>
  <si>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</si>
  <si>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</si>
  <si>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</si>
  <si>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</si>
  <si>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</si>
  <si>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</si>
  <si>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</si>
  <si>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</si>
  <si>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</si>
  <si>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</si>
  <si>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</si>
  <si>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</si>
  <si>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</si>
  <si>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</si>
  <si>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</si>
  <si>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</si>
  <si>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</si>
  <si>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</si>
  <si>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</si>
  <si>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</si>
  <si>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</si>
  <si>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</si>
  <si>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</si>
  <si>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</si>
  <si>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</si>
  <si>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</si>
  <si>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</si>
  <si>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</si>
  <si>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</si>
  <si>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</si>
  <si>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</si>
  <si>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</si>
  <si>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</si>
  <si>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</si>
  <si>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</si>
  <si>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</si>
  <si>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</si>
  <si>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</si>
  <si>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</si>
  <si>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</si>
  <si>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</si>
  <si>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</si>
  <si>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</si>
  <si>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</si>
  <si>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</si>
  <si>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</si>
  <si>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</si>
  <si>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</si>
  <si>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</si>
  <si>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</si>
  <si>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</si>
  <si>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</si>
  <si>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</si>
  <si>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</si>
  <si>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</si>
  <si>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</si>
  <si>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</si>
  <si>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</si>
  <si>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</si>
  <si>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</si>
  <si>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</si>
  <si>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</si>
  <si>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</si>
  <si>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</si>
  <si>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</si>
  <si>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</si>
  <si>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</si>
  <si>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</si>
  <si>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</si>
  <si>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</si>
  <si>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</si>
  <si>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</si>
  <si>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</si>
  <si>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</si>
  <si>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</si>
  <si>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</si>
  <si>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</si>
  <si>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</si>
  <si>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</si>
  <si>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</si>
  <si>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</si>
  <si>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</si>
  <si>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</si>
  <si>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</si>
  <si>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</si>
  <si>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</si>
  <si>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</si>
  <si>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</si>
  <si>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</si>
  <si>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</si>
  <si>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</si>
  <si>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</si>
  <si>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</si>
  <si>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</si>
  <si>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</si>
  <si>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</si>
  <si>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</si>
  <si>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</si>
  <si>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</si>
  <si>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</si>
  <si>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</si>
  <si>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</si>
  <si>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</si>
  <si>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</si>
  <si>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</si>
  <si>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</si>
  <si>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</si>
  <si>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</si>
  <si>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</si>
  <si>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</si>
  <si>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</si>
  <si>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</si>
  <si>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</si>
  <si>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</si>
  <si>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</si>
  <si>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</si>
  <si>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</si>
  <si>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</si>
  <si>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</si>
  <si>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</si>
  <si>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</si>
  <si>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</si>
  <si>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</si>
  <si>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</si>
  <si>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</si>
  <si>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</si>
  <si>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</si>
  <si>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</si>
  <si>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</si>
  <si>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</si>
  <si>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</si>
  <si>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</si>
  <si>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</si>
  <si>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</si>
  <si>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</si>
  <si>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</si>
  <si>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</si>
  <si>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</si>
  <si>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</si>
  <si>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</si>
  <si>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</si>
  <si>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</si>
  <si>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</si>
  <si>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</si>
  <si>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</si>
  <si>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</si>
  <si>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</si>
  <si>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</si>
  <si>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</si>
  <si>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</si>
  <si>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</si>
  <si>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</si>
  <si>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</si>
  <si>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</si>
  <si>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</si>
  <si>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</si>
  <si>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</si>
  <si>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</si>
  <si>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</si>
  <si>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</si>
  <si>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</si>
  <si>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</si>
  <si>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</si>
  <si>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</si>
  <si>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</si>
  <si>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</si>
  <si>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</si>
  <si>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</si>
  <si>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</si>
  <si>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</si>
  <si>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</si>
  <si>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</si>
  <si>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</si>
  <si>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</si>
  <si>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</si>
  <si>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</si>
  <si>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</si>
  <si>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</si>
  <si>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</si>
  <si>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</si>
  <si>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</si>
  <si>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</si>
  <si>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</si>
  <si>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</si>
  <si>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</si>
  <si>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</si>
  <si>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</si>
  <si>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</si>
  <si>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</si>
  <si>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</si>
  <si>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</si>
  <si>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</si>
  <si>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</si>
  <si>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</si>
  <si>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</si>
  <si>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</si>
  <si>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</si>
  <si>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</si>
  <si>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</si>
  <si>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</si>
  <si>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</si>
  <si>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</si>
  <si>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</si>
  <si>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</si>
  <si>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</si>
  <si>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</si>
  <si>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</si>
  <si>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</si>
  <si>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</si>
  <si>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</si>
  <si>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</si>
  <si>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</si>
  <si>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</si>
  <si>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</si>
  <si>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</si>
  <si>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</si>
  <si>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</si>
  <si>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</si>
  <si>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</si>
  <si>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</si>
  <si>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</si>
  <si>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</si>
  <si>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</si>
  <si>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</si>
  <si>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</si>
  <si>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</si>
  <si>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</si>
  <si>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</si>
  <si>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</si>
  <si>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</si>
  <si>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</si>
  <si>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</si>
  <si>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</si>
  <si>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</si>
  <si>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</si>
  <si>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</si>
  <si>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</si>
  <si>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</si>
  <si>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</si>
  <si>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</si>
  <si>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</si>
  <si>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</si>
  <si>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</si>
  <si>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</si>
  <si>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</si>
  <si>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</si>
  <si>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</si>
  <si>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</si>
  <si>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</si>
  <si>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</si>
  <si>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</si>
  <si>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</si>
  <si>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</si>
  <si>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</si>
  <si>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</si>
  <si>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</si>
  <si>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</si>
  <si>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</si>
  <si>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</si>
  <si>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</si>
  <si>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</si>
  <si>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</si>
  <si>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</si>
  <si>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</si>
  <si>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</si>
  <si>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</si>
  <si>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</si>
  <si>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</si>
  <si>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</si>
  <si>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</si>
  <si>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</si>
  <si>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</si>
  <si>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</si>
  <si>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</si>
  <si>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</si>
  <si>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</si>
  <si>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</si>
  <si>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</si>
  <si>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</si>
  <si>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</si>
  <si>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</si>
  <si>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</si>
  <si>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</si>
  <si>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</si>
  <si>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</si>
  <si>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</si>
  <si>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</si>
  <si>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</si>
  <si>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</si>
  <si>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</si>
  <si>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</si>
  <si>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</si>
  <si>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</si>
  <si>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</si>
  <si>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</si>
  <si>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</si>
  <si>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</si>
  <si>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</si>
  <si>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</si>
  <si>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</si>
  <si>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</si>
  <si>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</si>
  <si>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</si>
  <si>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</si>
  <si>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</si>
  <si>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</si>
  <si>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</si>
  <si>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</si>
  <si>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</si>
  <si>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</si>
  <si>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</si>
  <si>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</si>
  <si>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</si>
  <si>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</si>
  <si>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</si>
  <si>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</si>
  <si>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</si>
  <si>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</si>
  <si>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</si>
  <si>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</si>
  <si>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</si>
  <si>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</si>
  <si>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</si>
  <si>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</si>
  <si>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</si>
  <si>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</si>
  <si>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</si>
  <si>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</si>
  <si>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</si>
  <si>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</si>
  <si>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</si>
  <si>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</si>
  <si>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</si>
  <si>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</si>
  <si>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</si>
  <si>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</si>
  <si>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</si>
  <si>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</si>
  <si>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</si>
  <si>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</si>
  <si>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</si>
  <si>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</si>
  <si>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</si>
  <si>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</si>
  <si>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</si>
  <si>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</si>
  <si>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</si>
  <si>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</si>
  <si>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</si>
  <si>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</si>
  <si>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</si>
  <si>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</si>
  <si>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</si>
  <si>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</si>
  <si>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</si>
  <si>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</si>
  <si>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</si>
  <si>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</si>
  <si>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</si>
  <si>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</si>
  <si>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</si>
  <si>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</si>
  <si>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</si>
  <si>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</si>
  <si>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</si>
  <si>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</si>
  <si>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</si>
  <si>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</si>
  <si>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</si>
  <si>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</si>
  <si>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</si>
  <si>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</si>
  <si>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</si>
  <si>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</si>
  <si>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</si>
  <si>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</si>
  <si>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</si>
  <si>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</si>
  <si>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</si>
  <si>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</si>
  <si>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</si>
  <si>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</si>
  <si>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</si>
  <si>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</si>
  <si>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</si>
  <si>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</si>
  <si>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</si>
  <si>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</si>
  <si>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</si>
  <si>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</si>
  <si>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</si>
  <si>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</si>
  <si>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</si>
  <si>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</si>
  <si>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</si>
  <si>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</si>
  <si>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</si>
  <si>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</si>
  <si>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</si>
  <si>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</si>
  <si>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</si>
  <si>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</si>
  <si>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</si>
  <si>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</si>
  <si>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</si>
  <si>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</si>
  <si>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</si>
  <si>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</si>
  <si>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</si>
  <si>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</si>
  <si>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</si>
  <si>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</si>
  <si>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</si>
  <si>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</si>
  <si>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</si>
  <si>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</si>
  <si>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</si>
  <si>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</si>
  <si>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</si>
  <si>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</si>
  <si>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</si>
  <si>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</si>
  <si>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</si>
  <si>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</si>
  <si>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</si>
  <si>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</si>
  <si>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</si>
  <si>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</si>
  <si>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</si>
  <si>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</si>
  <si>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</si>
  <si>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</si>
  <si>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</si>
  <si>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</si>
  <si>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</si>
  <si>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</si>
  <si>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</si>
  <si>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</si>
  <si>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</si>
  <si>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</si>
  <si>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</si>
  <si>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</si>
  <si>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</si>
  <si>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</si>
  <si>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</si>
  <si>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</si>
  <si>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</si>
  <si>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</si>
  <si>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</si>
  <si>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</si>
  <si>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</si>
  <si>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</si>
  <si>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</si>
  <si>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</si>
  <si>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</si>
  <si>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</si>
  <si>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</si>
  <si>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</si>
  <si>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</si>
  <si>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</si>
  <si>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</si>
  <si>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</si>
  <si>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</si>
  <si>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</si>
  <si>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</si>
  <si>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</si>
  <si>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</si>
  <si>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</si>
  <si>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</si>
  <si>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</si>
  <si>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</si>
  <si>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</si>
  <si>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</si>
  <si>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</si>
  <si>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</si>
  <si>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</si>
  <si>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</si>
  <si>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</si>
  <si>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</si>
  <si>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</si>
  <si>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</si>
  <si>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</si>
  <si>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</si>
  <si>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</si>
  <si>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</si>
  <si>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</si>
  <si>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</si>
  <si>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</si>
  <si>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</si>
  <si>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</si>
  <si>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</si>
  <si>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</si>
  <si>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</si>
  <si>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</si>
  <si>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</si>
  <si>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</si>
  <si>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</si>
  <si>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</si>
  <si>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</si>
  <si>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</si>
  <si>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</si>
  <si>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</si>
  <si>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</si>
  <si>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</si>
  <si>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</si>
  <si>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</si>
  <si>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</si>
  <si>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</si>
  <si>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</si>
  <si>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</si>
  <si>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</si>
  <si>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</si>
  <si>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</si>
  <si>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</si>
  <si>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</si>
  <si>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</si>
  <si>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</si>
  <si>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</si>
  <si>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</si>
  <si>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</si>
  <si>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</si>
  <si>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</si>
  <si>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</si>
  <si>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</si>
  <si>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</si>
  <si>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</si>
  <si>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</si>
  <si>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</si>
  <si>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</si>
  <si>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</si>
  <si>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</si>
  <si>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</si>
  <si>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</si>
  <si>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</si>
  <si>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</si>
  <si>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</si>
  <si>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</si>
  <si>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</si>
  <si>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</si>
  <si>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</si>
  <si>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</si>
  <si>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</si>
  <si>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</si>
  <si>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</si>
  <si>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</si>
  <si>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</si>
  <si>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</si>
  <si>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</si>
  <si>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</si>
  <si>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</si>
  <si>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</si>
  <si>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</si>
  <si>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</si>
  <si>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</si>
  <si>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</si>
  <si>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</si>
  <si>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</si>
  <si>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</si>
  <si>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</si>
  <si>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</si>
  <si>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</si>
  <si>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</si>
  <si>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</si>
  <si>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</si>
  <si>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</si>
  <si>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</si>
  <si>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</si>
  <si>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</si>
  <si>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</si>
  <si>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</si>
  <si>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</si>
  <si>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</si>
  <si>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</si>
  <si>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</si>
  <si>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</si>
  <si>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</si>
  <si>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</si>
  <si>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</si>
  <si>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</si>
  <si>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</si>
  <si>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</si>
  <si>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</si>
  <si>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</si>
  <si>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</si>
  <si>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</si>
  <si>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</si>
  <si>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</si>
  <si>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</si>
  <si>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</si>
  <si>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</si>
  <si>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</si>
  <si>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</si>
  <si>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</si>
  <si>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</si>
  <si>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</si>
  <si>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</si>
  <si>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</si>
  <si>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</si>
  <si>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</si>
  <si>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</si>
  <si>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</si>
  <si>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</si>
  <si>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</si>
  <si>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</si>
  <si>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</si>
  <si>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</si>
  <si>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</si>
  <si>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</si>
  <si>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</si>
  <si>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</si>
  <si>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</si>
  <si>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</si>
  <si>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</si>
  <si>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</si>
  <si>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</si>
  <si>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</si>
  <si>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</si>
  <si>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</si>
  <si>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</si>
  <si>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</si>
  <si>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</si>
  <si>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</si>
  <si>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</si>
  <si>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</si>
  <si>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</si>
  <si>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</si>
  <si>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</si>
  <si>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</si>
  <si>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</si>
  <si>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</si>
  <si>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</si>
  <si>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</si>
  <si>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</si>
  <si>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</si>
  <si>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</si>
  <si>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</si>
  <si>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</si>
  <si>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</si>
  <si>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</si>
  <si>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</si>
  <si>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</si>
  <si>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</si>
  <si>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</si>
  <si>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</si>
  <si>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</si>
  <si>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</si>
  <si>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</si>
  <si>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</si>
  <si>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</si>
  <si>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</si>
  <si>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</si>
  <si>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</si>
  <si>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</si>
  <si>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</si>
  <si>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</si>
  <si>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</si>
  <si>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</si>
  <si>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</si>
  <si>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</si>
  <si>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</si>
  <si>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</si>
  <si>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</si>
  <si>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</si>
  <si>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</si>
  <si>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</si>
  <si>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</si>
  <si>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</si>
  <si>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</si>
  <si>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</si>
  <si>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</si>
  <si>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</si>
  <si>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</si>
  <si>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</si>
  <si>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</si>
  <si>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</si>
  <si>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</si>
  <si>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</si>
  <si>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</si>
  <si>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</si>
  <si>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</si>
  <si>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</si>
  <si>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</si>
  <si>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</si>
  <si>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</si>
  <si>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</si>
  <si>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</si>
  <si>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</si>
  <si>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</si>
  <si>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</si>
  <si>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</si>
  <si>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</si>
  <si>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</si>
  <si>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</si>
  <si>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</si>
  <si>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</si>
  <si>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</si>
  <si>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</si>
  <si>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</si>
  <si>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</si>
  <si>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</si>
  <si>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</si>
  <si>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</si>
  <si>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</si>
  <si>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</si>
  <si>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</si>
  <si>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</si>
  <si>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</si>
  <si>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</si>
  <si>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</si>
  <si>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</si>
  <si>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</si>
  <si>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</si>
  <si>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</si>
  <si>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</si>
  <si>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</si>
  <si>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</si>
  <si>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</si>
  <si>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</si>
  <si>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</si>
  <si>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</si>
  <si>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</si>
  <si>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</si>
  <si>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</si>
  <si>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</si>
  <si>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</si>
  <si>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</si>
  <si>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</si>
  <si>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</si>
  <si>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</si>
  <si>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</si>
  <si>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</si>
  <si>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</si>
  <si>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</si>
  <si>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</si>
  <si>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</si>
  <si>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</si>
  <si>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</si>
  <si>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</si>
  <si>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</si>
  <si>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</si>
  <si>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</si>
  <si>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</si>
  <si>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</si>
  <si>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</si>
  <si>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</si>
  <si>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</si>
  <si>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</si>
  <si>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</si>
  <si>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</si>
  <si>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</si>
  <si>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</si>
  <si>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</si>
  <si>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</si>
  <si>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</si>
  <si>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</si>
  <si>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</si>
  <si>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</si>
  <si>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</si>
  <si>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</si>
  <si>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</si>
  <si>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</si>
  <si>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</si>
  <si>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</si>
  <si>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</si>
  <si>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</si>
  <si>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</si>
  <si>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</si>
  <si>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</si>
  <si>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</si>
  <si>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</si>
  <si>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</si>
  <si>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</si>
  <si>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</si>
  <si>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</si>
  <si>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</si>
  <si>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</si>
  <si>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</si>
  <si>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</si>
  <si>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</si>
  <si>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</si>
  <si>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</si>
  <si>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</si>
  <si>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</si>
  <si>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</si>
  <si>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</si>
  <si>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</si>
  <si>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</si>
  <si>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</si>
  <si>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</si>
  <si>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</si>
  <si>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</si>
  <si>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</si>
  <si>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</si>
  <si>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</si>
  <si>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</si>
  <si>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</si>
  <si>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</si>
  <si>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</si>
  <si>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</si>
  <si>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</si>
  <si>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</si>
  <si>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</si>
  <si>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</si>
  <si>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</si>
  <si>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</si>
  <si>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</si>
  <si>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</si>
  <si>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</si>
  <si>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</si>
  <si>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</si>
  <si>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</si>
  <si>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</si>
  <si>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</si>
  <si>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</si>
  <si>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</si>
  <si>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</si>
  <si>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</si>
  <si>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</si>
  <si>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</si>
  <si>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</si>
  <si>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</si>
  <si>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</si>
  <si>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</si>
  <si>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</si>
  <si>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</si>
  <si>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</si>
  <si>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</si>
  <si>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</si>
  <si>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</si>
  <si>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</si>
  <si>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</si>
  <si>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</si>
  <si>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</si>
  <si>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</si>
  <si>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</si>
  <si>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</si>
  <si>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</si>
  <si>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</si>
  <si>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</si>
  <si>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</si>
  <si>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</si>
  <si>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</si>
  <si>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</si>
  <si>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</si>
  <si>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</si>
  <si>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</si>
  <si>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</si>
  <si>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</si>
  <si>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</si>
  <si>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</si>
  <si>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</si>
  <si>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</si>
  <si>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</si>
  <si>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</si>
  <si>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</si>
  <si>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</si>
  <si>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</si>
  <si>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</si>
  <si>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</si>
  <si>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</si>
  <si>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</si>
  <si>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</si>
  <si>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</si>
  <si>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</si>
  <si>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</si>
  <si>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</si>
  <si>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</si>
  <si>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</si>
  <si>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</si>
  <si>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</si>
  <si>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</si>
  <si>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</si>
  <si>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</si>
  <si>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</si>
  <si>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</si>
  <si>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</si>
  <si>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</si>
  <si>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</si>
  <si>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</si>
  <si>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</si>
  <si>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</si>
  <si>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</si>
  <si>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</si>
  <si>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</si>
  <si>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</si>
  <si>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</si>
  <si>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</si>
  <si>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</si>
  <si>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</si>
  <si>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</si>
  <si>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</si>
  <si>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</si>
  <si>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</si>
  <si>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</si>
  <si>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</si>
  <si>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</si>
  <si>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</si>
  <si>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</si>
  <si>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</si>
  <si>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</si>
  <si>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</si>
  <si>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</si>
  <si>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</si>
  <si>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</si>
  <si>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</si>
  <si>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</si>
  <si>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</si>
  <si>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</si>
  <si>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</si>
  <si>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</si>
  <si>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</si>
  <si>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</si>
  <si>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</si>
  <si>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</si>
  <si>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</si>
  <si>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</si>
  <si>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</si>
  <si>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</si>
  <si>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</si>
  <si>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</si>
  <si>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</si>
  <si>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</si>
  <si>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</si>
  <si>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</si>
  <si>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</si>
  <si>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</si>
  <si>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</si>
  <si>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</si>
  <si>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</si>
  <si>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</si>
  <si>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</si>
  <si>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</si>
  <si>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</si>
  <si>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</si>
  <si>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</si>
  <si>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</si>
  <si>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</si>
  <si>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</si>
  <si>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</si>
  <si>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</si>
  <si>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</si>
  <si>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</si>
  <si>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</si>
  <si>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</si>
  <si>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</si>
  <si>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</si>
  <si>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</si>
  <si>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</si>
  <si>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</si>
  <si>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</si>
  <si>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</si>
  <si>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</si>
  <si>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</si>
  <si>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</si>
  <si>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</si>
  <si>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</si>
  <si>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</si>
  <si>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</si>
  <si>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</si>
  <si>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</si>
  <si>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</si>
  <si>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</si>
  <si>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</si>
  <si>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</si>
  <si>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</si>
  <si>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</si>
  <si>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</si>
  <si>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</si>
  <si>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</si>
  <si>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</si>
  <si>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</si>
  <si>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</si>
  <si>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</si>
  <si>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</si>
  <si>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</si>
  <si>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</si>
  <si>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</si>
  <si>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</si>
  <si>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</si>
  <si>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</si>
  <si>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</si>
  <si>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</si>
  <si>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</si>
  <si>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</si>
  <si>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</si>
  <si>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</si>
  <si>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</si>
  <si>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</si>
  <si>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</si>
  <si>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</si>
  <si>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</si>
  <si>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</si>
  <si>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</si>
  <si>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</si>
  <si>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</si>
  <si>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</si>
  <si>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</si>
  <si>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</si>
  <si>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</si>
  <si>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</si>
  <si>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</si>
  <si>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</si>
  <si>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</si>
  <si>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</si>
  <si>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</si>
  <si>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</si>
  <si>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</si>
  <si>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</si>
  <si>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</si>
  <si>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</si>
  <si>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</si>
  <si>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</si>
  <si>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</si>
  <si>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</si>
  <si>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</si>
  <si>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</si>
  <si>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</si>
  <si>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</si>
  <si>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</si>
  <si>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</si>
  <si>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</si>
  <si>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</si>
  <si>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</si>
  <si>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</si>
  <si>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</si>
  <si>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</si>
  <si>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</si>
  <si>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</si>
  <si>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</si>
  <si>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</si>
  <si>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</si>
  <si>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</si>
  <si>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</si>
  <si>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</si>
  <si>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</si>
  <si>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</si>
  <si>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</si>
  <si>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</si>
  <si>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</si>
  <si>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</si>
  <si>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</si>
  <si>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</si>
  <si>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</si>
  <si>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</si>
  <si>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</si>
  <si>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</si>
  <si>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</si>
  <si>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</si>
  <si>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</si>
  <si>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</si>
  <si>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</si>
  <si>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</si>
  <si>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</si>
  <si>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</si>
  <si>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</si>
  <si>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</si>
  <si>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</si>
  <si>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</si>
  <si>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</si>
  <si>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</si>
  <si>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</si>
  <si>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</si>
  <si>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</si>
  <si>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</si>
  <si>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</si>
  <si>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</si>
  <si>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</si>
  <si>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</si>
  <si>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</si>
  <si>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</si>
  <si>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</si>
  <si>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</si>
  <si>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</si>
  <si>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</si>
  <si>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</si>
  <si>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</si>
  <si>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</si>
  <si>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</si>
  <si>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</si>
  <si>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</si>
  <si>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</si>
  <si>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</si>
  <si>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</si>
  <si>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</si>
  <si>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</si>
  <si>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</si>
  <si>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</si>
  <si>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</si>
  <si>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</si>
  <si>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</si>
  <si>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</si>
  <si>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</si>
  <si>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</si>
  <si>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</si>
  <si>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</si>
  <si>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</si>
  <si>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</si>
  <si>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</si>
  <si>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</si>
  <si>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</si>
  <si>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</si>
  <si>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</si>
  <si>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</si>
  <si>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</si>
  <si>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</si>
  <si>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</si>
  <si>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</si>
  <si>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</si>
  <si>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</si>
  <si>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</si>
  <si>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</si>
  <si>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</si>
  <si>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</si>
  <si>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</si>
  <si>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</si>
  <si>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</si>
  <si>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</si>
  <si>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</si>
  <si>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</si>
  <si>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</si>
  <si>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</si>
  <si>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</si>
  <si>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</si>
  <si>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</si>
  <si>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</si>
  <si>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</si>
  <si>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</si>
  <si>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</si>
  <si>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</si>
  <si>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</si>
  <si>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</si>
  <si>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</si>
  <si>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</si>
  <si>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</si>
  <si>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</si>
  <si>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</si>
  <si>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</si>
  <si>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</si>
  <si>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</si>
  <si>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</si>
  <si>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</si>
  <si>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</si>
  <si>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</si>
  <si>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</si>
  <si>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</si>
  <si>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</si>
  <si>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</si>
  <si>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</si>
  <si>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</si>
  <si>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</si>
  <si>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</si>
  <si>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</si>
  <si>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</si>
  <si>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</si>
  <si>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</si>
  <si>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</si>
  <si>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</si>
  <si>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</si>
  <si>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</si>
  <si>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</si>
  <si>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</si>
  <si>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</si>
  <si>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</si>
  <si>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</si>
  <si>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</si>
  <si>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</si>
  <si>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</si>
  <si>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</si>
  <si>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</si>
  <si>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</si>
  <si>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</si>
  <si>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</si>
  <si>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</si>
  <si>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</si>
  <si>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</si>
  <si>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</si>
  <si>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</si>
  <si>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</si>
  <si>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</si>
  <si>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</si>
  <si>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</si>
  <si>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</si>
  <si>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</si>
  <si>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</si>
  <si>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</si>
  <si>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</si>
  <si>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</si>
  <si>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</si>
  <si>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</si>
  <si>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</si>
  <si>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</si>
  <si>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</si>
  <si>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</si>
  <si>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</si>
  <si>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</si>
  <si>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</si>
  <si>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</si>
  <si>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</si>
  <si>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</si>
  <si>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</si>
  <si>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</si>
  <si>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</si>
  <si>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</si>
  <si>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</si>
  <si>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</si>
  <si>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</si>
  <si>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</si>
  <si>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</si>
  <si>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</si>
  <si>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</si>
  <si>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</si>
  <si>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</si>
  <si>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</si>
  <si>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</si>
  <si>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</si>
  <si>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</si>
  <si>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</si>
  <si>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</si>
  <si>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</si>
  <si>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</si>
  <si>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</si>
  <si>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</si>
  <si>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</si>
  <si>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</si>
  <si>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</si>
  <si>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</si>
  <si>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</si>
  <si>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</si>
  <si>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</si>
  <si>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</si>
  <si>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</si>
  <si>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</si>
  <si>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</si>
  <si>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</si>
  <si>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</si>
  <si>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</si>
  <si>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</si>
  <si>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</si>
  <si>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</si>
  <si>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</si>
  <si>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</si>
  <si>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</si>
  <si>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</si>
  <si>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</si>
  <si>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</si>
  <si>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</si>
  <si>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</si>
  <si>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</si>
  <si>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</si>
  <si>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</si>
  <si>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</si>
  <si>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</si>
  <si>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</si>
  <si>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</si>
  <si>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</si>
  <si>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</si>
  <si>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</si>
  <si>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</si>
  <si>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</si>
  <si>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</si>
  <si>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</si>
  <si>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</si>
  <si>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</si>
  <si>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</si>
  <si>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</si>
  <si>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</si>
  <si>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</si>
  <si>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</si>
  <si>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</si>
  <si>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</si>
  <si>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</si>
  <si>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</si>
  <si>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</si>
  <si>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</si>
  <si>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</si>
  <si>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</si>
  <si>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</si>
  <si>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</si>
  <si>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</si>
  <si>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</si>
  <si>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</si>
  <si>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</si>
  <si>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</si>
  <si>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</si>
  <si>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</si>
  <si>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</si>
  <si>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</si>
  <si>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</si>
  <si>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</si>
  <si>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</si>
  <si>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</si>
  <si>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</si>
  <si>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</si>
  <si>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</si>
  <si>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</si>
  <si>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</si>
  <si>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</si>
  <si>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</si>
  <si>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</si>
  <si>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</si>
  <si>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</si>
  <si>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</si>
  <si>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</si>
  <si>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</si>
  <si>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</si>
  <si>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</si>
  <si>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</si>
  <si>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</si>
  <si>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</si>
  <si>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</si>
  <si>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</si>
  <si>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</si>
  <si>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</si>
  <si>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</si>
  <si>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</si>
  <si>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</si>
  <si>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</si>
  <si>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</si>
  <si>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</si>
  <si>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</si>
  <si>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</si>
  <si>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</si>
  <si>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</si>
  <si>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</si>
  <si>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</si>
  <si>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</si>
  <si>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</si>
  <si>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</si>
  <si>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</si>
  <si>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</si>
  <si>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</si>
  <si>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</si>
  <si>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</si>
  <si>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</si>
  <si>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</si>
  <si>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</si>
  <si>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</si>
  <si>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</si>
  <si>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</si>
  <si>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</si>
  <si>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</si>
  <si>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</si>
  <si>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</si>
  <si>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</si>
  <si>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</si>
  <si>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</si>
  <si>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</si>
  <si>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</si>
  <si>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</si>
  <si>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</si>
  <si>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</si>
  <si>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</si>
  <si>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</si>
  <si>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</si>
  <si>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</si>
  <si>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</si>
  <si>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</si>
  <si>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</si>
  <si>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</si>
  <si>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</si>
  <si>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</si>
  <si>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</si>
  <si>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</si>
  <si>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</si>
  <si>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</si>
  <si>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</si>
  <si>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</si>
  <si>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</si>
  <si>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</si>
  <si>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</si>
  <si>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</si>
  <si>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</si>
  <si>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</si>
  <si>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</si>
  <si>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</si>
  <si>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</si>
  <si>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</si>
  <si>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</si>
  <si>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</si>
  <si>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</si>
  <si>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</si>
  <si>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</si>
  <si>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</si>
  <si>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</si>
  <si>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</si>
  <si>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</si>
  <si>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</si>
  <si>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</si>
  <si>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</si>
  <si>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</si>
  <si>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</si>
  <si>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</si>
  <si>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</si>
  <si>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</si>
  <si>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</si>
  <si>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</si>
  <si>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</si>
  <si>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</si>
  <si>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</si>
  <si>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</si>
  <si>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</si>
  <si>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</si>
  <si>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</si>
  <si>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</si>
  <si>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</si>
  <si>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</si>
  <si>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</si>
  <si>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</si>
  <si>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</si>
  <si>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</si>
  <si>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</si>
  <si>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</si>
  <si>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</si>
  <si>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</si>
  <si>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</si>
  <si>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</si>
  <si>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</si>
  <si>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</si>
  <si>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</si>
  <si>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</si>
  <si>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</si>
  <si>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</si>
  <si>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</si>
  <si>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</si>
  <si>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</si>
  <si>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</si>
  <si>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</si>
  <si>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</si>
  <si>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</si>
  <si>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</si>
  <si>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</si>
  <si>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</si>
  <si>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</si>
  <si>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</si>
  <si>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</si>
  <si>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</si>
  <si>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</si>
  <si>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</si>
  <si>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</si>
  <si>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</si>
  <si>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</si>
  <si>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</si>
  <si>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</si>
  <si>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</si>
  <si>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</si>
  <si>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</si>
  <si>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</si>
  <si>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</si>
  <si>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</si>
  <si>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</si>
  <si>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</si>
  <si>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</si>
  <si>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</si>
  <si>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</si>
  <si>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</si>
  <si>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</si>
  <si>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</si>
  <si>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</si>
  <si>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</si>
  <si>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</si>
  <si>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</si>
  <si>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</si>
  <si>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</si>
  <si>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</si>
  <si>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</si>
  <si>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</si>
  <si>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</si>
  <si>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</si>
  <si>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</si>
  <si>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</si>
  <si>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</si>
  <si>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</si>
  <si>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</si>
  <si>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</si>
  <si>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</si>
  <si>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</si>
  <si>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</si>
  <si>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</si>
  <si>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</si>
  <si>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</si>
  <si>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</si>
  <si>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</si>
  <si>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</si>
  <si>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</si>
  <si>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</si>
  <si>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</si>
  <si>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</si>
  <si>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</si>
  <si>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</si>
  <si>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</si>
  <si>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</si>
  <si>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</si>
  <si>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</si>
  <si>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</si>
  <si>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</si>
  <si>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</si>
  <si>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</si>
  <si>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</si>
  <si>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</si>
  <si>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</si>
  <si>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</si>
  <si>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</si>
  <si>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</si>
  <si>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</si>
  <si>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</si>
  <si>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</si>
  <si>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</si>
  <si>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</si>
  <si>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</si>
  <si>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</si>
  <si>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</si>
  <si>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</si>
  <si>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</si>
  <si>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</si>
  <si>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</si>
  <si>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</si>
  <si>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</si>
  <si>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</si>
  <si>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</si>
  <si>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</si>
  <si>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</si>
  <si>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</si>
  <si>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</si>
  <si>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</si>
  <si>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</si>
  <si>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</si>
  <si>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</si>
  <si>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</si>
  <si>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</si>
  <si>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</si>
  <si>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</si>
  <si>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</si>
  <si>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</si>
  <si>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</si>
  <si>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</si>
  <si>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</si>
  <si>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</si>
  <si>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</si>
  <si>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</si>
  <si>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</si>
  <si>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</si>
  <si>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</si>
  <si>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</si>
  <si>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</si>
  <si>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</si>
  <si>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</si>
  <si>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</si>
  <si>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</si>
  <si>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</si>
  <si>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</si>
  <si>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</si>
  <si>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</si>
  <si>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</si>
  <si>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</si>
  <si>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</si>
  <si>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</si>
  <si>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</si>
  <si>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</si>
  <si>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</si>
  <si>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</si>
  <si>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</si>
  <si>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</si>
  <si>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</si>
  <si>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</si>
  <si>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</si>
  <si>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</si>
  <si>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</si>
  <si>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</si>
  <si>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</si>
  <si>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</si>
  <si>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</si>
  <si>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</si>
  <si>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</si>
  <si>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</si>
  <si>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</si>
  <si>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</si>
  <si>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</si>
  <si>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</si>
  <si>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</si>
  <si>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</si>
  <si>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</si>
  <si>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</si>
  <si>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</si>
  <si>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</si>
  <si>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</si>
  <si>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</si>
  <si>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</si>
  <si>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</si>
  <si>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</si>
  <si>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</si>
  <si>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</si>
  <si>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</si>
  <si>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</si>
  <si>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</si>
  <si>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</si>
  <si>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</si>
  <si>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</si>
  <si>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</si>
  <si>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</si>
  <si>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</si>
  <si>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</si>
  <si>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</si>
  <si>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</si>
  <si>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</si>
  <si>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</si>
  <si>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</si>
  <si>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</si>
  <si>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</si>
  <si>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</si>
  <si>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</si>
  <si>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</si>
  <si>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</si>
  <si>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</si>
  <si>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</si>
  <si>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</si>
  <si>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</si>
  <si>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</si>
  <si>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</si>
  <si>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</si>
  <si>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</si>
  <si>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</si>
  <si>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</si>
  <si>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</si>
  <si>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</si>
  <si>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</si>
  <si>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</si>
  <si>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</si>
  <si>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</si>
  <si>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</si>
  <si>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</si>
  <si>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</si>
  <si>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</si>
  <si>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</si>
  <si>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</si>
  <si>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</si>
  <si>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</si>
  <si>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</si>
  <si>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</si>
  <si>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</si>
  <si>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</si>
  <si>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</si>
  <si>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</si>
  <si>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</si>
  <si>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</si>
  <si>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</si>
  <si>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</si>
  <si>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</si>
  <si>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</si>
  <si>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</si>
  <si>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</si>
  <si>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</si>
  <si>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</si>
  <si>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</si>
  <si>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</si>
  <si>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</si>
  <si>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</si>
  <si>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</si>
  <si>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</si>
  <si>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</si>
  <si>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</si>
  <si>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</si>
  <si>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</si>
  <si>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</si>
  <si>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</si>
  <si>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</si>
  <si>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</si>
  <si>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</si>
  <si>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</si>
  <si>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</si>
  <si>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</si>
  <si>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</si>
  <si>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</si>
  <si>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</si>
  <si>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</si>
  <si>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</si>
  <si>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</si>
  <si>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</si>
  <si>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</si>
  <si>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</si>
  <si>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</si>
  <si>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</si>
  <si>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</si>
  <si>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</si>
  <si>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</si>
  <si>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</si>
  <si>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</si>
  <si>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</si>
  <si>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</si>
  <si>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</si>
  <si>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</si>
  <si>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</si>
  <si>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</si>
  <si>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</si>
  <si>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</si>
  <si>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</si>
  <si>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</si>
  <si>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</si>
  <si>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</si>
  <si>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</si>
  <si>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</si>
  <si>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</si>
  <si>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</si>
  <si>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</si>
  <si>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</si>
  <si>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</si>
  <si>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</si>
  <si>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</si>
  <si>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</si>
  <si>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</si>
  <si>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</si>
  <si>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</si>
  <si>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</si>
  <si>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</si>
  <si>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</si>
  <si>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</si>
  <si>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</si>
  <si>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</si>
  <si>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</si>
  <si>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</si>
  <si>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</si>
  <si>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</si>
  <si>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</si>
  <si>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</si>
  <si>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</si>
  <si>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</si>
  <si>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</si>
  <si>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</si>
  <si>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</si>
  <si>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</si>
  <si>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</si>
  <si>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</si>
  <si>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</si>
  <si>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</si>
  <si>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</si>
  <si>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</si>
  <si>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</si>
  <si>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</si>
  <si>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</si>
  <si>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</si>
  <si>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</si>
  <si>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</si>
  <si>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</si>
  <si>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</si>
  <si>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</si>
  <si>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</si>
  <si>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</si>
  <si>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</si>
  <si>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</si>
  <si>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</si>
  <si>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</si>
  <si>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</si>
  <si>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</si>
  <si>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</si>
  <si>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</si>
  <si>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</si>
  <si>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</si>
  <si>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</si>
  <si>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</si>
  <si>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</si>
  <si>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</si>
  <si>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</si>
  <si>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</si>
  <si>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</si>
  <si>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</si>
  <si>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</si>
  <si>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</si>
  <si>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</si>
  <si>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</si>
  <si>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</si>
  <si>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</si>
  <si>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</si>
  <si>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</si>
  <si>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</si>
  <si>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</si>
  <si>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</si>
  <si>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</si>
  <si>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</si>
  <si>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</si>
  <si>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</si>
  <si>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</si>
  <si>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</si>
  <si>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</si>
  <si>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</si>
  <si>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</si>
  <si>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</si>
  <si>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</si>
  <si>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</si>
  <si>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</si>
  <si>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</si>
  <si>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</si>
  <si>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</si>
  <si>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</si>
  <si>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</si>
  <si>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</si>
  <si>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</si>
  <si>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</si>
  <si>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</si>
  <si>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</si>
  <si>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</si>
  <si>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</si>
  <si>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</si>
  <si>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</si>
  <si>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</si>
  <si>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</si>
  <si>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</si>
  <si>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</si>
  <si>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</si>
  <si>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</si>
  <si>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</si>
  <si>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</si>
  <si>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</si>
  <si>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</si>
  <si>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</si>
  <si>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</si>
  <si>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</si>
  <si>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</si>
  <si>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</si>
  <si>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</si>
  <si>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</si>
  <si>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</si>
  <si>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</si>
  <si>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</si>
  <si>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</si>
  <si>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</si>
  <si>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</si>
  <si>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</si>
  <si>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</si>
  <si>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</si>
  <si>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</si>
  <si>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</si>
  <si>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</si>
  <si>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</si>
  <si>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</si>
  <si>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</si>
  <si>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</si>
  <si>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</si>
  <si>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</si>
  <si>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</si>
  <si>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</si>
  <si>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</si>
  <si>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</si>
  <si>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</si>
  <si>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</si>
  <si>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</si>
  <si>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</si>
  <si>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</si>
  <si>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</si>
  <si>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</si>
  <si>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</si>
  <si>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</si>
  <si>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</si>
  <si>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</si>
  <si>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</si>
  <si>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</si>
  <si>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</si>
  <si>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</si>
  <si>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</si>
  <si>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</si>
  <si>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</si>
  <si>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</si>
  <si>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</si>
  <si>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</si>
  <si>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</si>
  <si>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</si>
  <si>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</si>
  <si>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</si>
  <si>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</si>
  <si>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</si>
  <si>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</si>
  <si>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</si>
  <si>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</si>
  <si>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</si>
  <si>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</si>
  <si>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</si>
  <si>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</si>
  <si>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</si>
  <si>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</si>
  <si>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</si>
  <si>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</si>
  <si>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</si>
  <si>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</si>
  <si>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</si>
  <si>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</si>
  <si>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</si>
  <si>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</si>
  <si>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</si>
  <si>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</si>
  <si>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</si>
  <si>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</si>
  <si>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</si>
  <si>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</si>
  <si>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</si>
  <si>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</si>
  <si>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</si>
  <si>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</si>
  <si>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</si>
  <si>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</si>
  <si>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</si>
  <si>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</si>
  <si>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</si>
  <si>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</si>
  <si>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</si>
  <si>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</si>
  <si>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</si>
  <si>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</si>
  <si>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</si>
  <si>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</si>
  <si>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</si>
  <si>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</si>
  <si>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</si>
  <si>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</si>
  <si>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</si>
  <si>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</si>
  <si>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</si>
  <si>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</si>
  <si>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</si>
  <si>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</si>
  <si>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</si>
  <si>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</si>
  <si>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</si>
  <si>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</si>
  <si>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</si>
  <si>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</si>
  <si>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</si>
  <si>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</si>
  <si>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</si>
  <si>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</si>
  <si>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</si>
  <si>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</si>
  <si>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</si>
  <si>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</si>
  <si>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</si>
  <si>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</si>
  <si>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</si>
  <si>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</si>
  <si>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</si>
  <si>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</si>
  <si>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</si>
  <si>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</si>
  <si>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</si>
  <si>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</si>
  <si>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</si>
  <si>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</si>
  <si>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</si>
  <si>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</si>
  <si>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</si>
  <si>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</si>
  <si>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</si>
  <si>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</si>
  <si>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</si>
  <si>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</si>
  <si>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</si>
  <si>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</si>
  <si>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</si>
  <si>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</si>
  <si>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</si>
  <si>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</si>
  <si>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</si>
  <si>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</si>
  <si>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</si>
  <si>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</si>
  <si>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</si>
  <si>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</si>
  <si>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</si>
  <si>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</si>
  <si>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</si>
  <si>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</si>
  <si>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</si>
  <si>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</si>
  <si>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</si>
  <si>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</si>
  <si>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</si>
  <si>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</si>
  <si>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</si>
  <si>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</si>
  <si>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</si>
  <si>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</si>
  <si>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</si>
  <si>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</si>
  <si>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</si>
  <si>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</si>
  <si>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</si>
  <si>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</si>
  <si>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</si>
  <si>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</si>
  <si>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</si>
  <si>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</si>
  <si>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</si>
  <si>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</si>
  <si>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</si>
  <si>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</si>
  <si>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</si>
  <si>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</si>
  <si>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</si>
  <si>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</si>
  <si>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</si>
  <si>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</si>
  <si>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</si>
  <si>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</si>
  <si>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</si>
  <si>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</si>
  <si>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</si>
  <si>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</si>
  <si>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</si>
  <si>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</si>
  <si>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</si>
  <si>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</si>
  <si>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</si>
  <si>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</si>
  <si>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</si>
  <si>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</si>
  <si>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</si>
  <si>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</si>
  <si>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</si>
  <si>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</si>
  <si>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</si>
  <si>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</si>
  <si>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</si>
  <si>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</si>
  <si>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</si>
  <si>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</si>
  <si>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</si>
  <si>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</si>
  <si>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</si>
  <si>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</si>
  <si>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</si>
  <si>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</si>
  <si>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</si>
  <si>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</si>
  <si>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</si>
  <si>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</si>
  <si>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</si>
  <si>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</si>
  <si>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</si>
  <si>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</si>
  <si>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</si>
  <si>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</si>
  <si>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</si>
  <si>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</si>
  <si>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</si>
  <si>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</si>
  <si>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</si>
  <si>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</si>
  <si>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</si>
  <si>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</si>
  <si>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</si>
  <si>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</si>
  <si>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</si>
  <si>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</si>
  <si>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</si>
  <si>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</si>
  <si>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</si>
  <si>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</si>
  <si>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</si>
  <si>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</si>
  <si>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</si>
  <si>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</si>
  <si>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</si>
  <si>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</si>
  <si>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</si>
  <si>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</si>
  <si>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</si>
  <si>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</si>
  <si>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</si>
  <si>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</si>
  <si>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</si>
  <si>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</si>
  <si>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</si>
  <si>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</si>
  <si>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</si>
  <si>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</si>
  <si>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</si>
  <si>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</si>
  <si>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</si>
  <si>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</si>
  <si>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</si>
  <si>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</si>
  <si>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</si>
  <si>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</si>
  <si>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</si>
  <si>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</si>
  <si>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</si>
  <si>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</si>
  <si>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</si>
  <si>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</si>
  <si>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</si>
  <si>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</si>
  <si>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</si>
  <si>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</si>
  <si>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</si>
  <si>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</si>
  <si>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</si>
  <si>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</si>
  <si>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</si>
  <si>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</si>
  <si>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</si>
  <si>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</si>
  <si>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</si>
  <si>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</si>
  <si>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</si>
  <si>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</si>
  <si>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</si>
  <si>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</si>
  <si>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</si>
  <si>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</si>
  <si>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</si>
  <si>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</si>
  <si>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</si>
  <si>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</si>
  <si>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</si>
  <si>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</si>
  <si>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</si>
  <si>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</si>
  <si>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</si>
  <si>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</si>
  <si>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</si>
  <si>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</si>
  <si>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</si>
  <si>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</si>
  <si>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</si>
  <si>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</si>
  <si>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</si>
  <si>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</si>
  <si>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</si>
  <si>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</si>
  <si>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</si>
  <si>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</si>
  <si>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</si>
  <si>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</si>
  <si>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</si>
  <si>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</si>
  <si>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</si>
  <si>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</si>
  <si>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</si>
  <si>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</si>
  <si>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</si>
  <si>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</si>
  <si>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</si>
  <si>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</si>
  <si>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</si>
  <si>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</si>
  <si>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</si>
  <si>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</si>
  <si>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</si>
  <si>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</si>
  <si>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</si>
  <si>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</si>
  <si>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</si>
  <si>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</si>
  <si>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</si>
  <si>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</si>
  <si>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</si>
  <si>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</si>
  <si>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</si>
  <si>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</si>
  <si>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</si>
  <si>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</si>
  <si>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</si>
  <si>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</si>
  <si>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</si>
  <si>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</si>
  <si>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</si>
  <si>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</si>
  <si>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</si>
  <si>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</si>
  <si>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</si>
  <si>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</si>
  <si>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</si>
  <si>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</si>
  <si>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</si>
  <si>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</si>
  <si>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</si>
  <si>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</si>
  <si>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</si>
  <si>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</si>
  <si>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</si>
  <si>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</si>
  <si>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</si>
  <si>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</si>
  <si>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</si>
  <si>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</si>
  <si>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</si>
  <si>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</si>
  <si>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</si>
  <si>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</si>
  <si>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</si>
  <si>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</si>
  <si>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</si>
  <si>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</si>
  <si>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</si>
  <si>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</si>
  <si>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</si>
  <si>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</si>
  <si>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</si>
  <si>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</si>
  <si>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</si>
  <si>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</si>
  <si>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</si>
  <si>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</si>
  <si>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</si>
  <si>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</si>
  <si>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</si>
  <si>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</si>
  <si>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</si>
  <si>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</si>
  <si>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</si>
  <si>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</si>
  <si>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</si>
  <si>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</si>
  <si>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</si>
  <si>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</si>
  <si>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</si>
  <si>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</si>
  <si>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</si>
  <si>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</si>
  <si>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</si>
  <si>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</si>
  <si>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</si>
  <si>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</si>
  <si>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</si>
  <si>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</si>
  <si>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</si>
  <si>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</si>
  <si>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</si>
  <si>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</si>
  <si>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</si>
  <si>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</si>
  <si>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</si>
  <si>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</si>
  <si>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</si>
  <si>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</si>
  <si>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</si>
  <si>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</si>
  <si>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</si>
  <si>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</si>
  <si>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</si>
  <si>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</si>
  <si>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</si>
  <si>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</si>
  <si>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</si>
  <si>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</si>
  <si>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</si>
  <si>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</si>
  <si>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</si>
  <si>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</si>
  <si>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</si>
  <si>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</si>
  <si>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</si>
  <si>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</si>
  <si>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</si>
  <si>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</si>
  <si>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</si>
  <si>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</si>
  <si>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</si>
  <si>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</si>
  <si>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</si>
  <si>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</si>
  <si>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</si>
  <si>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</si>
  <si>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</si>
  <si>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</si>
  <si>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</si>
  <si>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</si>
  <si>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</si>
  <si>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</si>
  <si>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</si>
  <si>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</si>
  <si>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</si>
  <si>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</si>
  <si>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</si>
  <si>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</si>
  <si>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</si>
  <si>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</si>
  <si>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</si>
  <si>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</si>
  <si>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</si>
  <si>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</si>
  <si>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</si>
  <si>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</si>
  <si>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</si>
  <si>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</si>
  <si>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</si>
  <si>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</si>
  <si>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</si>
  <si>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</si>
  <si>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</si>
  <si>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</si>
  <si>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</si>
  <si>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</si>
  <si>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</si>
  <si>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</si>
  <si>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</si>
  <si>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</si>
  <si>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</si>
  <si>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</si>
  <si>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</si>
  <si>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</si>
  <si>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</si>
  <si>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</si>
  <si>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</si>
  <si>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</si>
  <si>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</si>
  <si>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</si>
  <si>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</si>
  <si>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</si>
  <si>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</si>
  <si>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</si>
  <si>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</si>
  <si>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</si>
  <si>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</si>
  <si>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</si>
  <si>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</si>
  <si>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</si>
  <si>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</si>
  <si>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</si>
  <si>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</si>
  <si>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</si>
  <si>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</si>
  <si>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</si>
  <si>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</si>
  <si>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</si>
  <si>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</si>
  <si>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</si>
  <si>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</si>
  <si>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</si>
  <si>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</si>
  <si>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</si>
  <si>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</si>
  <si>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</si>
  <si>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</si>
  <si>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</si>
  <si>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</si>
  <si>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</si>
  <si>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</si>
  <si>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</si>
  <si>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</si>
  <si>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</si>
  <si>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</si>
  <si>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</si>
  <si>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</si>
  <si>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</si>
  <si>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</si>
  <si>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</si>
  <si>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</si>
  <si>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</si>
  <si>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</si>
  <si>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</si>
  <si>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</si>
  <si>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</si>
  <si>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</si>
  <si>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</si>
  <si>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</si>
  <si>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</si>
  <si>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</si>
  <si>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</si>
  <si>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</si>
  <si>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</si>
  <si>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</si>
  <si>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</si>
  <si>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</si>
  <si>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</si>
  <si>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</si>
  <si>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</si>
  <si>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</si>
  <si>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</si>
  <si>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</si>
  <si>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</si>
  <si>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</si>
  <si>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</si>
  <si>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</si>
  <si>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</si>
  <si>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</si>
  <si>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</si>
  <si>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</si>
  <si>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</si>
  <si>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</si>
  <si>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</si>
  <si>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</si>
  <si>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</si>
  <si>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</si>
  <si>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</si>
  <si>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</si>
  <si>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</si>
  <si>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</si>
  <si>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</si>
  <si>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</si>
  <si>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</si>
  <si>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</si>
  <si>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</si>
  <si>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</si>
  <si>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</si>
  <si>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</si>
  <si>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</si>
  <si>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</si>
  <si>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</si>
  <si>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</si>
  <si>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</si>
  <si>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</si>
  <si>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</si>
  <si>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</si>
  <si>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</si>
  <si>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</si>
  <si>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</si>
  <si>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</si>
  <si>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</si>
  <si>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</si>
  <si>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</si>
  <si>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</si>
  <si>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</si>
  <si>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</si>
  <si>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</si>
  <si>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</si>
  <si>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</si>
  <si>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</si>
  <si>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</si>
  <si>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</si>
  <si>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</si>
  <si>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</si>
  <si>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</si>
  <si>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</si>
  <si>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</si>
  <si>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</si>
  <si>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</si>
  <si>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</si>
  <si>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</si>
  <si>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</si>
  <si>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</si>
  <si>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</si>
  <si>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</si>
  <si>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</si>
  <si>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</si>
  <si>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</si>
  <si>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</si>
  <si>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</si>
  <si>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</si>
  <si>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</si>
  <si>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</si>
  <si>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</si>
  <si>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</si>
  <si>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</si>
  <si>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</si>
  <si>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</si>
  <si>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</si>
  <si>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</si>
  <si>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</si>
  <si>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</si>
  <si>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</si>
  <si>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</si>
  <si>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</si>
  <si>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</si>
  <si>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</si>
  <si>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</si>
  <si>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</si>
  <si>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</si>
  <si>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</si>
  <si>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</si>
  <si>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</si>
  <si>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</si>
  <si>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</si>
  <si>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</si>
  <si>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</si>
  <si>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</si>
  <si>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</si>
  <si>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</si>
  <si>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</si>
  <si>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</si>
  <si>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</si>
  <si>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</si>
  <si>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</si>
  <si>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</si>
  <si>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</si>
  <si>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</si>
  <si>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</si>
  <si>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</si>
  <si>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</si>
  <si>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</si>
  <si>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</si>
  <si>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</si>
  <si>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</si>
  <si>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</si>
  <si>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</si>
  <si>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</si>
  <si>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</si>
  <si>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</si>
  <si>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</si>
  <si>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</si>
  <si>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</si>
  <si>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</si>
  <si>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</si>
  <si>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</si>
  <si>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</si>
  <si>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</si>
  <si>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</si>
  <si>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</si>
  <si>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</si>
  <si>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</si>
  <si>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</si>
  <si>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</si>
  <si>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</si>
  <si>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</si>
  <si>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</si>
  <si>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</si>
  <si>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</si>
  <si>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</si>
  <si>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</si>
  <si>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</si>
  <si>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</si>
  <si>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</si>
  <si>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</si>
  <si>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</si>
  <si>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</si>
  <si>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</si>
  <si>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</si>
  <si>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</si>
  <si>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</si>
  <si>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</si>
  <si>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</si>
  <si>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</si>
  <si>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</si>
  <si>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</si>
  <si>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</si>
  <si>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</si>
  <si>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</si>
  <si>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</si>
  <si>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</si>
  <si>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</si>
  <si>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</si>
  <si>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</si>
  <si>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</si>
  <si>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</si>
  <si>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</si>
  <si>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</si>
  <si>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</si>
  <si>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</si>
  <si>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</si>
  <si>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</si>
  <si>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</si>
  <si>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</si>
  <si>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</si>
  <si>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</si>
  <si>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</si>
  <si>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</si>
  <si>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</si>
  <si>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</si>
  <si>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</si>
  <si>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</si>
  <si>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</si>
  <si>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</si>
  <si>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</si>
  <si>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</si>
  <si>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</si>
  <si>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</si>
  <si>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</si>
  <si>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</si>
  <si>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</si>
  <si>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</si>
  <si>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</si>
  <si>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</si>
  <si>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</si>
  <si>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</si>
  <si>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</si>
  <si>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</si>
  <si>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</si>
  <si>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</si>
  <si>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</si>
  <si>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</si>
  <si>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</si>
  <si>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</si>
  <si>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</si>
  <si>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</si>
  <si>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</si>
  <si>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</si>
  <si>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</si>
  <si>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</si>
  <si>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</si>
  <si>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</si>
  <si>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</si>
  <si>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</si>
  <si>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</si>
  <si>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</si>
  <si>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</si>
  <si>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</si>
  <si>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</si>
  <si>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</si>
  <si>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</si>
  <si>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</si>
  <si>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</si>
  <si>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</si>
  <si>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</si>
  <si>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</si>
  <si>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</si>
  <si>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</si>
  <si>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</si>
  <si>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</si>
  <si>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</si>
  <si>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</si>
  <si>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</si>
  <si>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</si>
  <si>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</si>
  <si>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</si>
  <si>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</si>
  <si>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</si>
  <si>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</si>
  <si>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</si>
  <si>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</si>
  <si>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</si>
  <si>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</si>
  <si>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</si>
  <si>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</si>
  <si>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</si>
  <si>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</si>
  <si>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</si>
  <si>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</si>
  <si>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</si>
  <si>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</si>
  <si>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</si>
  <si>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</si>
  <si>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</si>
  <si>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</si>
  <si>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</si>
  <si>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</si>
  <si>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</si>
  <si>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</si>
  <si>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</si>
  <si>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</si>
  <si>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</si>
  <si>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</si>
  <si>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</si>
  <si>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</si>
  <si>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</si>
  <si>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</si>
  <si>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</si>
  <si>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</si>
  <si>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</si>
  <si>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</si>
  <si>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</si>
  <si>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</si>
  <si>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</si>
  <si>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</si>
  <si>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</si>
  <si>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</si>
  <si>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</si>
  <si>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</si>
  <si>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</si>
  <si>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</si>
  <si>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</si>
  <si>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</si>
  <si>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</si>
  <si>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</si>
  <si>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</si>
  <si>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</si>
  <si>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</si>
  <si>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</si>
  <si>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</si>
  <si>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</si>
  <si>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</si>
  <si>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</si>
  <si>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</si>
  <si>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</si>
  <si>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</si>
  <si>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</si>
  <si>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</si>
  <si>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</si>
  <si>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</si>
  <si>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</si>
  <si>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</si>
  <si>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</si>
  <si>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</si>
  <si>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</si>
  <si>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</si>
  <si>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</si>
  <si>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</si>
  <si>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</si>
  <si>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</si>
  <si>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</si>
  <si>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</si>
  <si>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</si>
  <si>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</si>
  <si>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</si>
  <si>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</si>
  <si>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</si>
  <si>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</si>
  <si>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</si>
  <si>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</si>
  <si>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</si>
  <si>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</si>
  <si>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</si>
  <si>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</si>
  <si>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</si>
  <si>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</si>
  <si>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</si>
  <si>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</si>
  <si>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</si>
  <si>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</si>
  <si>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</si>
  <si>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</si>
  <si>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</si>
  <si>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</si>
  <si>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</si>
  <si>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</si>
  <si>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</si>
  <si>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</si>
  <si>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</si>
  <si>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</si>
  <si>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</si>
  <si>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</si>
  <si>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</si>
  <si>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</si>
  <si>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</si>
  <si>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</si>
  <si>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</si>
  <si>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</si>
  <si>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</si>
  <si>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</si>
  <si>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</si>
  <si>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</si>
  <si>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</si>
  <si>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</si>
  <si>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</si>
  <si>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</si>
  <si>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</si>
  <si>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</si>
  <si>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</si>
  <si>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</si>
  <si>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</si>
  <si>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</si>
  <si>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</si>
  <si>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</si>
  <si>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</si>
  <si>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</si>
  <si>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</si>
  <si>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</si>
  <si>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</si>
  <si>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</si>
  <si>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</si>
  <si>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</si>
  <si>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</si>
  <si>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</si>
  <si>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</si>
  <si>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</si>
  <si>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</si>
  <si>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</si>
  <si>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</si>
  <si>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</si>
  <si>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</si>
  <si>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</si>
  <si>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</si>
  <si>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</si>
  <si>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</si>
  <si>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</si>
  <si>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</si>
  <si>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</si>
  <si>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</si>
  <si>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</si>
  <si>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</si>
  <si>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</si>
  <si>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</si>
  <si>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</si>
  <si>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</si>
  <si>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</si>
  <si>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</si>
  <si>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</si>
  <si>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</si>
  <si>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</si>
  <si>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</si>
  <si>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</si>
  <si>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</si>
  <si>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</si>
  <si>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</si>
  <si>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</si>
  <si>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</si>
  <si>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</si>
  <si>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</si>
  <si>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</si>
  <si>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</si>
  <si>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</si>
  <si>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</si>
  <si>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</si>
  <si>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</si>
  <si>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</si>
  <si>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</si>
  <si>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</si>
  <si>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</si>
  <si>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</si>
  <si>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</si>
  <si>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</si>
  <si>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</si>
  <si>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</si>
  <si>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</si>
  <si>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</si>
  <si>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</si>
  <si>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</si>
  <si>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</si>
  <si>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</si>
  <si>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</si>
  <si>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</si>
  <si>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</si>
  <si>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</si>
  <si>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</si>
  <si>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</si>
  <si>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</si>
  <si>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</si>
  <si>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</si>
  <si>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</si>
  <si>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</si>
  <si>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</si>
  <si>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</si>
  <si>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</si>
  <si>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</si>
  <si>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</si>
  <si>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</si>
  <si>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</si>
  <si>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</si>
  <si>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</si>
  <si>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</si>
  <si>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</si>
  <si>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</si>
  <si>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</si>
  <si>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</si>
  <si>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</si>
  <si>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</si>
  <si>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</si>
  <si>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</si>
  <si>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</si>
  <si>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</si>
  <si>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</si>
  <si>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</si>
  <si>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</si>
  <si>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</si>
  <si>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</si>
  <si>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</si>
  <si>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</si>
  <si>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</si>
  <si>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</si>
  <si>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</si>
  <si>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</si>
  <si>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</si>
  <si>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</si>
  <si>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</si>
  <si>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</si>
  <si>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</si>
  <si>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</si>
  <si>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</si>
  <si>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</si>
  <si>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</si>
  <si>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</si>
  <si>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</si>
  <si>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</si>
  <si>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</si>
  <si>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</si>
  <si>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</si>
  <si>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</si>
  <si>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</si>
  <si>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</si>
  <si>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</si>
  <si>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</si>
  <si>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</si>
  <si>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</si>
  <si>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</si>
  <si>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</si>
  <si>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</si>
  <si>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</si>
  <si>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</si>
  <si>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</si>
  <si>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</si>
  <si>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</si>
  <si>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</si>
  <si>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</si>
  <si>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</si>
  <si>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</si>
  <si>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</si>
  <si>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</si>
  <si>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</si>
  <si>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</si>
  <si>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</si>
  <si>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</si>
  <si>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</si>
  <si>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</si>
  <si>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</si>
  <si>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</si>
  <si>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</si>
  <si>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</si>
  <si>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</si>
  <si>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</si>
  <si>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</si>
  <si>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</si>
  <si>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</si>
  <si>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</si>
  <si>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</si>
  <si>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</si>
  <si>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</si>
  <si>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</si>
  <si>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</si>
  <si>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</si>
  <si>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</si>
  <si>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</si>
  <si>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</si>
  <si>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</si>
  <si>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</si>
  <si>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</si>
  <si>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</si>
  <si>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</si>
  <si>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</si>
  <si>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</si>
  <si>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</si>
  <si>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</si>
  <si>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</si>
  <si>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</si>
  <si>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</si>
  <si>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</si>
  <si>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</si>
  <si>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</si>
  <si>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</si>
  <si>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</si>
  <si>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</si>
  <si>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</si>
  <si>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</si>
  <si>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</si>
  <si>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</si>
  <si>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</si>
  <si>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</si>
  <si>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</si>
  <si>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</si>
  <si>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</si>
  <si>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</si>
  <si>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</si>
  <si>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</si>
  <si>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</si>
  <si>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</si>
  <si>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</si>
  <si>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</si>
  <si>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</si>
  <si>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</si>
  <si>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</si>
  <si>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</si>
  <si>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</si>
  <si>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</si>
  <si>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</si>
  <si>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</si>
  <si>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</si>
  <si>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</si>
  <si>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</si>
  <si>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</si>
  <si>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</si>
  <si>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</si>
  <si>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</si>
  <si>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</si>
  <si>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</si>
  <si>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</si>
  <si>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</si>
  <si>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</si>
  <si>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</si>
  <si>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</si>
  <si>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</si>
  <si>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</si>
  <si>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</si>
  <si>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</si>
  <si>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</si>
  <si>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</si>
  <si>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</si>
  <si>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</si>
  <si>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</si>
  <si>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</si>
  <si>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</si>
  <si>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</si>
  <si>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</si>
  <si>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</si>
  <si>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</si>
  <si>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</si>
  <si>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</si>
  <si>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</si>
  <si>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</si>
  <si>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</si>
  <si>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</si>
  <si>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</si>
  <si>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</si>
  <si>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</si>
  <si>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</si>
  <si>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</si>
  <si>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</si>
  <si>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</si>
  <si>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</si>
  <si>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</si>
  <si>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</si>
  <si>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</si>
  <si>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</si>
  <si>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</si>
  <si>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</si>
  <si>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</si>
  <si>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</si>
  <si>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</si>
  <si>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</si>
  <si>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</si>
  <si>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</si>
  <si>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</si>
  <si>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</si>
  <si>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</si>
  <si>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</si>
  <si>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</si>
  <si>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</si>
  <si>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</si>
  <si>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</si>
  <si>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</si>
  <si>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</si>
  <si>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</si>
  <si>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</si>
  <si>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</si>
  <si>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</si>
  <si>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</si>
  <si>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</si>
  <si>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</si>
  <si>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</si>
  <si>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</si>
  <si>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</si>
  <si>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</si>
  <si>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</si>
  <si>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</si>
  <si>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</si>
  <si>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</si>
  <si>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</si>
  <si>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</si>
  <si>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</si>
  <si>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</si>
  <si>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</si>
  <si>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</si>
  <si>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</si>
  <si>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</si>
  <si>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</si>
  <si>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</si>
  <si>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</si>
  <si>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</si>
  <si>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</si>
  <si>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</si>
  <si>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</si>
  <si>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</si>
  <si>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</si>
  <si>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</si>
  <si>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</si>
  <si>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</si>
  <si>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</si>
  <si>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</si>
  <si>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</si>
  <si>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</si>
  <si>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</si>
  <si>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</si>
  <si>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</si>
  <si>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</si>
  <si>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</si>
  <si>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</si>
  <si>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</si>
  <si>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</si>
  <si>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</si>
  <si>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</si>
  <si>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</si>
  <si>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</si>
  <si>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</si>
  <si>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</si>
  <si>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</si>
  <si>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</si>
  <si>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</si>
  <si>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</si>
  <si>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</si>
  <si>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</si>
  <si>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</si>
  <si>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</si>
  <si>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</si>
  <si>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</si>
  <si>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</si>
  <si>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</si>
  <si>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</si>
  <si>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</si>
  <si>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</si>
  <si>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</si>
  <si>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</si>
  <si>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</si>
  <si>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</si>
  <si>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</si>
  <si>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</si>
  <si>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</si>
  <si>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</si>
  <si>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</si>
  <si>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</si>
  <si>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</si>
  <si>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</si>
  <si>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</si>
  <si>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</si>
  <si>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</si>
  <si>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</si>
  <si>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</si>
  <si>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</si>
  <si>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</si>
  <si>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</si>
  <si>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</si>
  <si>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</si>
  <si>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</si>
  <si>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</si>
  <si>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</si>
  <si>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</si>
  <si>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</si>
  <si>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</si>
  <si>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</si>
  <si>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</si>
  <si>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</si>
  <si>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</si>
  <si>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</si>
  <si>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</si>
  <si>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</si>
  <si>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</si>
  <si>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</si>
  <si>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</si>
  <si>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</si>
  <si>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</si>
  <si>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</si>
  <si>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</si>
  <si>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</si>
  <si>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</si>
  <si>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</si>
  <si>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</si>
  <si>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</si>
  <si>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</si>
  <si>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</si>
  <si>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</si>
  <si>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</si>
  <si>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</si>
  <si>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</si>
  <si>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</si>
  <si>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</si>
  <si>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</si>
  <si>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</si>
  <si>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</si>
  <si>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</si>
  <si>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</si>
  <si>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</si>
  <si>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</si>
  <si>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</si>
  <si>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</si>
  <si>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</si>
  <si>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</si>
  <si>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</si>
  <si>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</si>
  <si>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</si>
  <si>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</si>
  <si>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</si>
  <si>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</si>
  <si>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</si>
  <si>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</si>
  <si>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</si>
  <si>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</si>
  <si>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</si>
  <si>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</si>
  <si>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</si>
  <si>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</si>
  <si>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</si>
  <si>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</si>
  <si>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</si>
  <si>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</si>
  <si>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</si>
  <si>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</si>
  <si>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</si>
  <si>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</si>
  <si>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</si>
  <si>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</si>
  <si>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</si>
  <si>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</si>
  <si>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</si>
  <si>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</si>
  <si>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</si>
  <si>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</si>
  <si>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</si>
  <si>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</si>
  <si>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</si>
  <si>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</si>
  <si>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</si>
  <si>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</si>
  <si>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</si>
  <si>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</si>
  <si>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</si>
  <si>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</si>
  <si>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</si>
  <si>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</si>
  <si>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</si>
  <si>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</si>
  <si>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</si>
  <si>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</si>
  <si>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</si>
  <si>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</si>
  <si>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</si>
  <si>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</si>
  <si>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</si>
  <si>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</si>
  <si>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</si>
  <si>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</si>
  <si>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</si>
  <si>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</si>
  <si>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</si>
  <si>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</si>
  <si>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</si>
  <si>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</si>
  <si>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</si>
  <si>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</si>
  <si>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</si>
  <si>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</si>
  <si>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</si>
  <si>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</si>
  <si>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</si>
  <si>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</si>
  <si>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</si>
  <si>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</si>
  <si>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</si>
  <si>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</si>
  <si>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</si>
  <si>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</si>
  <si>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</si>
  <si>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</si>
  <si>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</si>
  <si>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</si>
  <si>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</si>
  <si>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</si>
  <si>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</si>
  <si>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</si>
  <si>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</si>
  <si>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</si>
  <si>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</si>
  <si>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</si>
  <si>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</si>
  <si>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</si>
  <si>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</si>
  <si>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</si>
  <si>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</si>
  <si>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</si>
  <si>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</si>
  <si>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</si>
  <si>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</si>
  <si>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</si>
  <si>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</si>
  <si>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</si>
  <si>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</si>
  <si>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</si>
  <si>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</si>
  <si>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</si>
  <si>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</si>
  <si>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</si>
  <si>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</si>
  <si>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</si>
  <si>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</si>
  <si>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</si>
  <si>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</si>
  <si>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</si>
  <si>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</si>
  <si>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</si>
  <si>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</si>
  <si>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</si>
  <si>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</si>
  <si>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</si>
  <si>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</si>
  <si>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</si>
  <si>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</si>
  <si>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</si>
  <si>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</si>
  <si>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</si>
  <si>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</si>
  <si>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</si>
  <si>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</si>
  <si>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</si>
  <si>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</si>
  <si>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</si>
  <si>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</si>
  <si>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</si>
  <si>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</si>
  <si>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</si>
  <si>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</si>
  <si>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</si>
  <si>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</si>
  <si>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</si>
  <si>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</si>
  <si>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</si>
  <si>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</si>
  <si>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</si>
  <si>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</si>
  <si>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</si>
  <si>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</si>
  <si>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</si>
  <si>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</si>
  <si>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</si>
  <si>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</si>
  <si>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</si>
  <si>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</si>
  <si>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</si>
  <si>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</si>
  <si>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</si>
  <si>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</si>
  <si>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</si>
  <si>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</si>
  <si>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</si>
  <si>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</si>
  <si>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</si>
  <si>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</si>
  <si>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</si>
  <si>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</si>
  <si>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</si>
  <si>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</si>
  <si>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</si>
  <si>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</si>
  <si>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</si>
  <si>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</si>
  <si>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</si>
  <si>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</si>
  <si>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</si>
  <si>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</si>
  <si>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</si>
  <si>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</si>
  <si>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</si>
  <si>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</si>
  <si>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</si>
  <si>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</si>
  <si>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</si>
  <si>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</si>
  <si>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</si>
  <si>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</si>
  <si>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</si>
  <si>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</si>
  <si>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</si>
  <si>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</si>
  <si>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</si>
  <si>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</si>
  <si>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</si>
  <si>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</si>
  <si>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</si>
  <si>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</si>
  <si>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</si>
  <si>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</si>
  <si>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</si>
  <si>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</si>
  <si>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</si>
  <si>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</si>
  <si>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</si>
  <si>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</si>
  <si>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</si>
  <si>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</si>
  <si>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</si>
  <si>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</si>
  <si>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</si>
  <si>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</si>
  <si>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</si>
  <si>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</si>
  <si>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</si>
  <si>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</si>
  <si>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</si>
  <si>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</si>
  <si>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</si>
  <si>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</si>
  <si>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</si>
  <si>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</si>
  <si>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</si>
  <si>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</si>
  <si>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</si>
  <si>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</si>
  <si>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</si>
  <si>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</si>
  <si>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</si>
  <si>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</si>
  <si>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</si>
  <si>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</si>
  <si>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</si>
  <si>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</si>
  <si>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</si>
  <si>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</si>
  <si>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</si>
  <si>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</si>
  <si>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</si>
  <si>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</si>
  <si>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</si>
  <si>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</si>
  <si>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</si>
  <si>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</si>
  <si>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</si>
  <si>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</si>
  <si>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</si>
  <si>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</si>
  <si>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</si>
  <si>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</si>
  <si>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</si>
  <si>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</si>
  <si>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</si>
  <si>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</si>
  <si>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</si>
  <si>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</si>
  <si>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</si>
  <si>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</si>
  <si>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</si>
  <si>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</si>
  <si>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</si>
  <si>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</si>
  <si>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</si>
  <si>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</si>
  <si>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</si>
  <si>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</si>
  <si>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</si>
  <si>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</si>
  <si>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</si>
  <si>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</si>
  <si>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</si>
  <si>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</si>
  <si>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</si>
  <si>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</si>
  <si>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</si>
  <si>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</si>
  <si>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</si>
  <si>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</si>
  <si>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</si>
  <si>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</si>
  <si>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</si>
  <si>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</si>
  <si>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</si>
  <si>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</si>
  <si>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</si>
  <si>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</si>
  <si>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</si>
  <si>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</si>
  <si>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</si>
  <si>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</si>
  <si>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</si>
  <si>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</si>
  <si>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</si>
  <si>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</si>
  <si>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</si>
  <si>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</si>
  <si>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</si>
  <si>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</si>
  <si>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</si>
  <si>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</si>
  <si>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</si>
  <si>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</si>
  <si>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</si>
  <si>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</si>
  <si>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</si>
  <si>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</si>
  <si>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</si>
  <si>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</si>
  <si>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</si>
  <si>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</si>
  <si>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</si>
  <si>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</si>
  <si>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</si>
  <si>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</si>
  <si>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</si>
  <si>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</si>
  <si>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</si>
  <si>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</si>
  <si>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</si>
  <si>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</si>
  <si>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</si>
  <si>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</si>
  <si>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</si>
  <si>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</si>
  <si>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</si>
  <si>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</si>
  <si>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</si>
  <si>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</si>
  <si>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</si>
  <si>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</si>
  <si>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</si>
  <si>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</si>
  <si>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</si>
  <si>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</si>
  <si>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</si>
  <si>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</si>
  <si>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</si>
  <si>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</si>
  <si>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</si>
  <si>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</si>
  <si>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</si>
  <si>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</si>
  <si>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</si>
  <si>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</si>
  <si>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</si>
  <si>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</si>
  <si>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</si>
  <si>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</si>
  <si>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</si>
  <si>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</si>
  <si>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</si>
  <si>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</si>
  <si>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</si>
  <si>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</si>
  <si>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</si>
  <si>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</si>
  <si>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</si>
  <si>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</si>
  <si>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</si>
  <si>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</si>
  <si>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</si>
  <si>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</si>
  <si>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</si>
  <si>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</si>
  <si>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</si>
  <si>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</si>
  <si>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</si>
  <si>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</si>
  <si>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</si>
  <si>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</si>
  <si>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</si>
  <si>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</si>
  <si>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</si>
  <si>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</si>
  <si>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</si>
  <si>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</si>
  <si>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</si>
  <si>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</si>
  <si>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</si>
  <si>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</si>
  <si>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</si>
  <si>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</si>
  <si>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</si>
  <si>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</si>
  <si>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</si>
  <si>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</si>
  <si>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</si>
  <si>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</si>
  <si>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</si>
  <si>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</si>
  <si>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</si>
  <si>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</si>
  <si>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</si>
  <si>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</si>
  <si>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</si>
  <si>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</si>
  <si>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</si>
  <si>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</si>
  <si>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</si>
  <si>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</si>
  <si>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</si>
  <si>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</si>
  <si>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</si>
  <si>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</si>
  <si>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</si>
  <si>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</si>
  <si>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</si>
  <si>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</si>
  <si>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</si>
  <si>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</si>
  <si>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</si>
  <si>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</si>
  <si>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</si>
  <si>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</si>
  <si>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</si>
  <si>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</si>
  <si>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</si>
  <si>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</si>
  <si>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</si>
  <si>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</si>
  <si>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</si>
  <si>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</si>
  <si>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</si>
  <si>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</si>
  <si>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</si>
  <si>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</si>
  <si>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</si>
  <si>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</si>
  <si>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</si>
  <si>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</si>
  <si>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</si>
  <si>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</si>
  <si>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</si>
  <si>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</si>
  <si>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</si>
  <si>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</si>
  <si>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</si>
  <si>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</si>
  <si>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</si>
  <si>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</si>
  <si>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</si>
  <si>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</si>
  <si>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</si>
  <si>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</si>
  <si>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</si>
  <si>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</si>
  <si>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</si>
  <si>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</si>
  <si>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</si>
  <si>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</si>
  <si>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</si>
  <si>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</si>
  <si>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</si>
  <si>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</si>
  <si>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</si>
  <si>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</si>
  <si>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</si>
  <si>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</si>
  <si>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</si>
  <si>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</si>
  <si>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</si>
  <si>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</si>
  <si>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</si>
  <si>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</si>
  <si>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</si>
  <si>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</si>
  <si>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</si>
  <si>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</si>
  <si>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</si>
  <si>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</si>
  <si>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</si>
  <si>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</si>
  <si>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</si>
  <si>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</si>
  <si>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</si>
  <si>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</si>
  <si>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</si>
  <si>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</si>
  <si>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</si>
  <si>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</si>
  <si>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</si>
  <si>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</si>
  <si>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</si>
  <si>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</si>
  <si>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</si>
  <si>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</si>
  <si>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</si>
  <si>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</si>
  <si>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</si>
  <si>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</si>
  <si>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</si>
  <si>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</si>
  <si>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</si>
  <si>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</si>
  <si>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</si>
  <si>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</si>
  <si>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</si>
  <si>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</si>
  <si>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</si>
  <si>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</si>
  <si>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</si>
  <si>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</si>
  <si>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</si>
  <si>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</si>
  <si>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</si>
  <si>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</si>
  <si>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</si>
  <si>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</si>
  <si>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</si>
  <si>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</si>
  <si>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</si>
  <si>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</si>
  <si>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</si>
  <si>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</si>
  <si>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</si>
  <si>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</si>
  <si>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</si>
  <si>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</si>
  <si>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</si>
  <si>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</si>
  <si>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</si>
  <si>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</si>
  <si>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</si>
  <si>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</si>
  <si>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</si>
  <si>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</si>
  <si>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</si>
  <si>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</si>
  <si>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</si>
  <si>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</si>
  <si>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</si>
  <si>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</si>
  <si>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</si>
  <si>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</si>
  <si>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</si>
  <si>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</si>
  <si>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</si>
  <si>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</si>
  <si>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</si>
  <si>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</si>
  <si>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</si>
  <si>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</si>
  <si>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</si>
  <si>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</si>
  <si>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</si>
  <si>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</si>
  <si>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</si>
  <si>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</si>
  <si>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</si>
  <si>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</si>
  <si>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</si>
  <si>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</si>
  <si>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</si>
  <si>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</si>
  <si>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</si>
  <si>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</si>
  <si>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</si>
  <si>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</si>
  <si>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</si>
  <si>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</si>
  <si>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</si>
  <si>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</si>
  <si>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</si>
  <si>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</si>
  <si>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</si>
  <si>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</si>
  <si>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</si>
  <si>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</si>
  <si>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</si>
  <si>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</si>
  <si>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</si>
  <si>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</si>
  <si>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</si>
  <si>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</si>
  <si>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</si>
  <si>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</si>
  <si>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</si>
  <si>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</si>
  <si>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</si>
  <si>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</si>
  <si>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</si>
  <si>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</si>
  <si>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</si>
  <si>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</si>
  <si>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</si>
  <si>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</si>
  <si>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</si>
  <si>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</si>
  <si>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</si>
  <si>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</si>
  <si>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</si>
  <si>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</si>
  <si>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</si>
  <si>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</si>
  <si>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</si>
  <si>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</si>
  <si>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</si>
  <si>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</si>
  <si>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</si>
  <si>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</si>
  <si>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</si>
  <si>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</si>
  <si>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</si>
  <si>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</si>
  <si>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</si>
  <si>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</si>
  <si>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</si>
  <si>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</si>
  <si>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</si>
  <si>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</si>
  <si>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</si>
  <si>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</si>
  <si>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</si>
  <si>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</si>
  <si>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</si>
  <si>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</si>
  <si>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</si>
  <si>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</si>
  <si>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</si>
  <si>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</si>
  <si>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</si>
  <si>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</si>
  <si>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</si>
  <si>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</si>
  <si>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</si>
  <si>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</si>
  <si>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</si>
  <si>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</si>
  <si>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</si>
  <si>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</si>
  <si>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</si>
  <si>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</si>
  <si>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</si>
  <si>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</si>
  <si>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</si>
  <si>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</si>
  <si>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</si>
  <si>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</si>
  <si>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</si>
  <si>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</si>
  <si>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</si>
  <si>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</si>
  <si>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</si>
  <si>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</si>
  <si>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</si>
  <si>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</si>
  <si>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</si>
  <si>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</si>
  <si>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</si>
  <si>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</si>
  <si>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</si>
  <si>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</si>
  <si>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</si>
  <si>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</si>
  <si>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</si>
  <si>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</si>
  <si>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</si>
  <si>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</si>
  <si>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</si>
  <si>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</si>
  <si>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</si>
  <si>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</si>
  <si>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</si>
  <si>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</si>
  <si>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</si>
  <si>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</si>
  <si>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</si>
  <si>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</si>
  <si>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</si>
  <si>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</si>
  <si>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</si>
  <si>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</si>
  <si>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</si>
  <si>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</si>
  <si>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</si>
  <si>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</si>
  <si>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</si>
  <si>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</si>
  <si>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</si>
  <si>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</si>
  <si>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</si>
  <si>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</si>
  <si>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</si>
  <si>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</si>
  <si>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</si>
  <si>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</si>
  <si>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</si>
  <si>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</si>
  <si>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</si>
  <si>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</si>
  <si>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</si>
  <si>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</si>
  <si>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</si>
  <si>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</si>
  <si>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</si>
  <si>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</si>
  <si>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</si>
  <si>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</si>
  <si>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</si>
  <si>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</si>
  <si>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</si>
  <si>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</si>
  <si>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</si>
  <si>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</si>
  <si>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</si>
  <si>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</si>
  <si>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</si>
  <si>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</si>
  <si>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</si>
  <si>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</si>
  <si>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</si>
  <si>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</si>
  <si>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</si>
  <si>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</si>
  <si>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</si>
  <si>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</si>
  <si>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</si>
  <si>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</si>
  <si>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</si>
  <si>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</si>
  <si>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</si>
  <si>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</si>
  <si>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</si>
  <si>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</si>
  <si>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</si>
  <si>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</si>
  <si>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</si>
  <si>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</si>
  <si>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</si>
  <si>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</si>
  <si>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</si>
  <si>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</si>
  <si>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</si>
  <si>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</si>
  <si>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</si>
  <si>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</si>
  <si>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</si>
  <si>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</si>
  <si>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</si>
  <si>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</si>
  <si>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</si>
  <si>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</si>
  <si>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</si>
  <si>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</si>
  <si>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</si>
  <si>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</si>
  <si>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</si>
  <si>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</si>
  <si>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</si>
  <si>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</si>
  <si>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</si>
  <si>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</si>
  <si>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</si>
  <si>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</si>
  <si>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</si>
  <si>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</si>
  <si>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</si>
  <si>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</si>
  <si>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</si>
  <si>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</si>
  <si>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</si>
  <si>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</si>
  <si>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</si>
  <si>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</si>
  <si>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</si>
  <si>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</si>
  <si>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</si>
  <si>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</si>
  <si>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</si>
  <si>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</si>
  <si>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</si>
  <si>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</si>
  <si>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</si>
  <si>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</si>
  <si>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</si>
  <si>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</si>
  <si>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</si>
  <si>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</si>
  <si>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</si>
  <si>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</si>
  <si>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</si>
  <si>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</si>
  <si>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</si>
  <si>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</si>
  <si>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</si>
  <si>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</si>
  <si>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</si>
  <si>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</si>
  <si>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</si>
  <si>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</si>
  <si>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</si>
  <si>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</si>
  <si>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</si>
  <si>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</si>
  <si>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</si>
  <si>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</si>
  <si>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</si>
  <si>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</si>
  <si>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</si>
  <si>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</si>
  <si>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</si>
  <si>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</si>
  <si>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</si>
  <si>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</si>
  <si>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</si>
  <si>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</si>
  <si>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</si>
  <si>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</si>
  <si>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</si>
  <si>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</si>
  <si>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</si>
  <si>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</si>
  <si>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</si>
  <si>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</si>
  <si>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</si>
  <si>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</si>
  <si>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</si>
  <si>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</si>
  <si>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</si>
  <si>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</si>
  <si>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</si>
  <si>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</si>
  <si>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</si>
  <si>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</si>
  <si>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</si>
  <si>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</si>
  <si>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</si>
  <si>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</si>
  <si>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</si>
  <si>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</si>
  <si>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</si>
  <si>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</si>
  <si>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</si>
  <si>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</si>
  <si>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</si>
  <si>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</si>
  <si>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</si>
  <si>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</si>
  <si>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</si>
  <si>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</si>
  <si>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</si>
  <si>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</si>
  <si>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</si>
  <si>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</si>
  <si>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</si>
  <si>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</si>
  <si>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</si>
  <si>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</si>
  <si>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</si>
  <si>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</si>
  <si>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</si>
  <si>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</si>
  <si>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</si>
  <si>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</si>
  <si>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</si>
  <si>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</si>
  <si>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</si>
  <si>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</si>
  <si>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</si>
  <si>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</si>
  <si>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</si>
  <si>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</si>
  <si>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</si>
  <si>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</si>
  <si>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</si>
  <si>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</si>
  <si>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</si>
  <si>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</si>
  <si>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</si>
  <si>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</si>
  <si>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</si>
  <si>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</si>
  <si>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</si>
  <si>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</si>
  <si>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</si>
  <si>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</si>
  <si>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</si>
  <si>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</si>
  <si>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</si>
  <si>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</si>
  <si>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</si>
  <si>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</si>
  <si>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</si>
  <si>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</si>
  <si>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</si>
  <si>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</si>
  <si>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</si>
  <si>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</si>
  <si>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</si>
  <si>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</si>
  <si>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</si>
  <si>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</si>
  <si>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</si>
  <si>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</si>
  <si>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</si>
  <si>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</si>
  <si>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</si>
  <si>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</si>
  <si>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</si>
  <si>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</si>
  <si>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</si>
  <si>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</si>
  <si>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</si>
  <si>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</si>
  <si>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</si>
  <si>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</si>
  <si>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</si>
  <si>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</si>
  <si>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</si>
  <si>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</si>
  <si>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</si>
  <si>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</si>
  <si>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</si>
  <si>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</si>
  <si>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</si>
  <si>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</si>
  <si>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</si>
  <si>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</si>
  <si>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</si>
  <si>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</si>
  <si>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</si>
  <si>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</si>
  <si>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</si>
  <si>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</si>
  <si>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</si>
  <si>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</si>
  <si>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</si>
  <si>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</si>
  <si>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</si>
  <si>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</si>
  <si>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</si>
  <si>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</si>
  <si>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</si>
  <si>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</si>
  <si>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</si>
  <si>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</si>
  <si>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</si>
  <si>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</si>
  <si>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</si>
  <si>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</si>
  <si>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</si>
  <si>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</si>
  <si>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</si>
  <si>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</si>
  <si>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</si>
  <si>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</si>
  <si>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</si>
  <si>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</si>
  <si>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</si>
  <si>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</si>
  <si>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</si>
  <si>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</si>
  <si>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</si>
  <si>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</si>
  <si>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</si>
  <si>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</si>
  <si>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</si>
  <si>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</si>
  <si>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</si>
  <si>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</si>
  <si>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</si>
  <si>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</si>
  <si>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</si>
  <si>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</si>
  <si>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</si>
  <si>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</si>
  <si>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</si>
  <si>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</si>
  <si>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</si>
  <si>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</si>
  <si>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</si>
  <si>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</si>
  <si>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</si>
  <si>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</si>
  <si>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</si>
  <si>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</si>
  <si>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</si>
  <si>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</si>
  <si>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</si>
  <si>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</si>
  <si>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</si>
  <si>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</si>
  <si>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</si>
  <si>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</si>
  <si>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</si>
  <si>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</si>
  <si>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</si>
  <si>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</si>
  <si>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</si>
  <si>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</si>
  <si>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</si>
  <si>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</si>
  <si>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</si>
  <si>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</si>
  <si>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</si>
  <si>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</si>
  <si>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</si>
  <si>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</si>
  <si>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</si>
  <si>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</si>
  <si>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</si>
  <si>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</si>
  <si>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</si>
  <si>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</si>
  <si>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</si>
  <si>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</si>
  <si>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</si>
  <si>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</si>
  <si>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</si>
  <si>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</si>
  <si>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</si>
  <si>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</si>
  <si>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</si>
  <si>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</si>
  <si>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</si>
  <si>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</si>
  <si>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</si>
  <si>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</si>
  <si>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</si>
  <si>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</si>
  <si>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</si>
  <si>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</si>
  <si>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</si>
  <si>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</si>
  <si>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</si>
  <si>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</si>
  <si>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</si>
  <si>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</si>
  <si>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</si>
  <si>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</si>
  <si>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</si>
  <si>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</si>
  <si>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</si>
  <si>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</si>
  <si>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</si>
  <si>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</si>
  <si>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</si>
  <si>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</si>
  <si>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</si>
  <si>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</si>
  <si>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</si>
  <si>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</si>
  <si>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</si>
  <si>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</si>
  <si>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</si>
  <si>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</si>
  <si>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</si>
  <si>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</si>
  <si>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</si>
  <si>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</si>
  <si>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</si>
  <si>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</si>
  <si>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</si>
  <si>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</si>
  <si>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</si>
  <si>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</si>
  <si>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</si>
  <si>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</si>
  <si>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</si>
  <si>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</si>
  <si>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</si>
  <si>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</si>
  <si>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</si>
  <si>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</si>
  <si>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</si>
  <si>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</si>
  <si>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</si>
  <si>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</si>
  <si>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</si>
  <si>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</si>
  <si>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</si>
  <si>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</si>
  <si>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</si>
  <si>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</si>
  <si>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</si>
  <si>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</si>
  <si>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</si>
  <si>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</si>
  <si>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</si>
  <si>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</si>
  <si>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</si>
  <si>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</si>
  <si>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</si>
  <si>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</si>
  <si>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</si>
  <si>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</si>
  <si>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</si>
  <si>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</si>
  <si>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</si>
  <si>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</si>
  <si>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</si>
  <si>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</si>
  <si>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</si>
  <si>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</si>
  <si>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</si>
  <si>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</si>
  <si>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</si>
  <si>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</si>
  <si>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</si>
  <si>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</si>
  <si>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</si>
  <si>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</si>
  <si>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</si>
  <si>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</si>
  <si>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</si>
  <si>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</si>
  <si>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</si>
  <si>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</si>
  <si>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</si>
  <si>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</si>
  <si>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</si>
  <si>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</si>
  <si>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</si>
  <si>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</si>
  <si>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</si>
  <si>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</si>
  <si>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</si>
  <si>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</si>
  <si>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</si>
  <si>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</si>
  <si>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</si>
  <si>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</si>
  <si>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</si>
  <si>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</si>
  <si>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</si>
  <si>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</si>
  <si>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</si>
  <si>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</si>
  <si>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</si>
  <si>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</si>
  <si>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</si>
  <si>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</si>
  <si>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</si>
  <si>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</si>
  <si>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</si>
  <si>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</si>
  <si>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</si>
  <si>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</si>
  <si>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</si>
  <si>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</si>
  <si>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</si>
  <si>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</si>
  <si>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</si>
  <si>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</si>
  <si>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</si>
  <si>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</si>
  <si>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</si>
  <si>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</si>
  <si>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</si>
  <si>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</si>
  <si>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</si>
  <si>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</si>
  <si>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</si>
  <si>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</si>
  <si>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</si>
  <si>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</si>
  <si>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</si>
  <si>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</si>
  <si>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</si>
  <si>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</si>
  <si>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</si>
  <si>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</si>
  <si>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</si>
  <si>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</si>
  <si>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</si>
  <si>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</si>
  <si>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</si>
  <si>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</si>
  <si>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</si>
  <si>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</si>
  <si>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</si>
  <si>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</si>
  <si>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</si>
  <si>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</si>
  <si>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</si>
  <si>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</si>
  <si>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</si>
  <si>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</si>
  <si>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</si>
  <si>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</si>
  <si>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</si>
  <si>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</si>
  <si>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</si>
  <si>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</si>
  <si>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</si>
  <si>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</si>
  <si>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</si>
  <si>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</si>
  <si>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</si>
  <si>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</si>
  <si>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</si>
  <si>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</si>
  <si>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</si>
  <si>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</si>
  <si>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</si>
  <si>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</si>
  <si>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</si>
  <si>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</si>
  <si>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</si>
  <si>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</si>
  <si>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</si>
  <si>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</si>
  <si>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</si>
  <si>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</si>
  <si>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</si>
  <si>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</si>
  <si>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</si>
  <si>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</si>
  <si>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</si>
  <si>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</si>
  <si>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</si>
  <si>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</si>
  <si>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</si>
  <si>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</si>
  <si>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</si>
  <si>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</si>
  <si>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</si>
  <si>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</si>
  <si>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</si>
  <si>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</si>
  <si>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</si>
  <si>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</si>
  <si>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</si>
  <si>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</si>
  <si>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</si>
  <si>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</si>
  <si>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</si>
  <si>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</si>
  <si>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</si>
  <si>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</si>
  <si>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</si>
  <si>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</si>
  <si>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</si>
  <si>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</si>
  <si>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</si>
  <si>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</si>
  <si>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</si>
  <si>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</si>
  <si>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</si>
  <si>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</si>
  <si>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</si>
  <si>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</si>
  <si>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</si>
  <si>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</si>
  <si>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</si>
  <si>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</si>
  <si>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</si>
  <si>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</si>
  <si>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</si>
  <si>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</si>
  <si>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</si>
  <si>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</si>
  <si>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</si>
  <si>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</si>
  <si>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</si>
  <si>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</si>
  <si>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</si>
  <si>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</si>
  <si>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</si>
  <si>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</si>
  <si>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</si>
  <si>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</si>
  <si>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</si>
  <si>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</si>
  <si>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</si>
  <si>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</si>
  <si>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</si>
  <si>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</si>
  <si>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</si>
  <si>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</si>
  <si>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</si>
  <si>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</si>
  <si>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</si>
  <si>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</si>
  <si>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</si>
  <si>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</si>
  <si>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</si>
  <si>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</si>
  <si>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</si>
  <si>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</si>
  <si>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</si>
  <si>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</si>
  <si>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</si>
  <si>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</si>
  <si>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</si>
  <si>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</si>
  <si>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</si>
  <si>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</si>
  <si>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</si>
  <si>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</si>
  <si>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</si>
  <si>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</si>
  <si>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</si>
  <si>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</si>
  <si>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</si>
  <si>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</si>
  <si>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</si>
  <si>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</si>
  <si>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</si>
  <si>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</si>
  <si>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</si>
  <si>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</si>
  <si>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</si>
  <si>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</si>
  <si>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</si>
  <si>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</si>
  <si>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</si>
  <si>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</si>
  <si>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</si>
  <si>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</si>
  <si>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</si>
  <si>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</si>
  <si>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</si>
  <si>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</si>
  <si>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</si>
  <si>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</si>
  <si>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</si>
  <si>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</si>
  <si>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</si>
  <si>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</si>
  <si>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</si>
  <si>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</si>
  <si>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</si>
  <si>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</si>
  <si>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</si>
  <si>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</si>
  <si>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</si>
  <si>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</si>
  <si>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</si>
  <si>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</si>
  <si>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</si>
  <si>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</si>
  <si>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</si>
  <si>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</si>
  <si>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</si>
  <si>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</si>
  <si>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</si>
  <si>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</si>
  <si>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</si>
  <si>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</si>
  <si>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</si>
  <si>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</si>
  <si>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</si>
  <si>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</si>
  <si>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</si>
  <si>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</si>
  <si>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</si>
  <si>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</si>
  <si>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</si>
  <si>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</si>
  <si>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</si>
  <si>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</si>
  <si>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</si>
  <si>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</si>
  <si>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</si>
  <si>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</si>
  <si>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</si>
  <si>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</si>
  <si>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</si>
  <si>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</si>
  <si>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</si>
  <si>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</si>
  <si>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</si>
  <si>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</si>
  <si>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</si>
  <si>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</si>
  <si>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</si>
  <si>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</si>
  <si>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</si>
  <si>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</si>
  <si>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</si>
  <si>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</si>
  <si>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</si>
  <si>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</si>
  <si>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</si>
  <si>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</si>
  <si>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</si>
  <si>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</si>
  <si>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</si>
  <si>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</si>
  <si>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</si>
  <si>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</si>
  <si>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</si>
  <si>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</si>
  <si>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</si>
  <si>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</si>
  <si>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</si>
  <si>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</si>
  <si>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</si>
  <si>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</si>
  <si>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</si>
  <si>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</si>
  <si>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</si>
  <si>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</si>
  <si>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</si>
  <si>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</si>
  <si>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</si>
  <si>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</si>
  <si>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</si>
  <si>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</si>
  <si>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</si>
  <si>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</si>
  <si>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</si>
  <si>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</si>
  <si>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</si>
  <si>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</si>
  <si>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</si>
  <si>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</si>
  <si>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</si>
  <si>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</si>
  <si>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</si>
  <si>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</si>
  <si>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</si>
  <si>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</si>
  <si>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</si>
  <si>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</si>
  <si>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</si>
  <si>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</si>
  <si>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</si>
  <si>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</si>
  <si>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</si>
  <si>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</si>
  <si>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</si>
  <si>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</si>
  <si>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</si>
  <si>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</si>
  <si>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</si>
  <si>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</si>
  <si>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</si>
  <si>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</si>
  <si>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</si>
  <si>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</si>
  <si>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</si>
  <si>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</si>
  <si>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</si>
  <si>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</si>
  <si>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</si>
  <si>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</si>
  <si>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</si>
  <si>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</si>
  <si>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</si>
  <si>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</si>
  <si>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</si>
  <si>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</si>
  <si>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</si>
  <si>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</si>
  <si>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</si>
  <si>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</si>
  <si>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</si>
  <si>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</si>
  <si>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</si>
  <si>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</si>
  <si>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</si>
  <si>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</si>
  <si>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</si>
  <si>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</si>
  <si>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</si>
  <si>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</si>
  <si>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</si>
  <si>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</si>
  <si>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</si>
  <si>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</si>
  <si>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</si>
  <si>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</si>
  <si>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</si>
  <si>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</si>
  <si>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</si>
  <si>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</si>
  <si>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</si>
  <si>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</si>
  <si>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</si>
  <si>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</si>
  <si>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</si>
  <si>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</si>
  <si>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</si>
  <si>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</si>
  <si>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</si>
  <si>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</si>
  <si>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</si>
  <si>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</si>
  <si>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</si>
  <si>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</si>
  <si>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</si>
  <si>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</si>
  <si>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</si>
  <si>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</si>
  <si>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</si>
  <si>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</si>
  <si>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</si>
  <si>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</si>
  <si>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</si>
  <si>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</si>
  <si>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</si>
  <si>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</si>
  <si>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</si>
  <si>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</si>
  <si>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</si>
  <si>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</si>
  <si>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</si>
  <si>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</si>
  <si>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</si>
  <si>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</si>
  <si>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</si>
  <si>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</si>
  <si>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</si>
  <si>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</si>
  <si>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</si>
  <si>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</si>
  <si>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</si>
  <si>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</si>
  <si>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</si>
  <si>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</si>
  <si>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</si>
  <si>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</si>
  <si>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</si>
  <si>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</si>
  <si>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</si>
  <si>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</si>
  <si>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</si>
  <si>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</si>
  <si>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</si>
  <si>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</si>
  <si>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</si>
  <si>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</si>
  <si>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</si>
  <si>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</si>
  <si>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</si>
  <si>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</si>
  <si>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</si>
  <si>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</si>
  <si>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</si>
  <si>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</si>
  <si>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</si>
  <si>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</si>
  <si>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</si>
  <si>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</si>
  <si>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</si>
  <si>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</si>
  <si>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</si>
  <si>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</si>
  <si>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</si>
  <si>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</si>
  <si>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</si>
  <si>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</si>
  <si>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</si>
  <si>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</si>
  <si>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</si>
  <si>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</si>
  <si>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</si>
  <si>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</si>
  <si>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</si>
  <si>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</si>
  <si>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</si>
  <si>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</si>
  <si>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</si>
  <si>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</si>
  <si>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</si>
  <si>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</si>
  <si>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</si>
  <si>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</si>
  <si>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</si>
  <si>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</si>
  <si>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</si>
  <si>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</si>
  <si>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</si>
  <si>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</si>
  <si>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</si>
  <si>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</si>
  <si>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</si>
  <si>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</si>
  <si>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</si>
  <si>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</si>
  <si>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</si>
  <si>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</si>
  <si>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</si>
  <si>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</si>
  <si>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</si>
  <si>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</si>
  <si>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</si>
  <si>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</si>
  <si>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</si>
  <si>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</si>
  <si>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</si>
  <si>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</si>
  <si>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</si>
  <si>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</si>
  <si>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</si>
  <si>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</si>
  <si>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</si>
  <si>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</si>
  <si>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</si>
  <si>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</si>
  <si>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</si>
  <si>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</si>
  <si>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</si>
  <si>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</si>
  <si>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</si>
  <si>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</si>
  <si>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</si>
  <si>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</si>
  <si>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</si>
  <si>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</si>
  <si>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</si>
  <si>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</si>
  <si>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</si>
  <si>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</si>
  <si>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</si>
  <si>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</si>
  <si>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</si>
  <si>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</si>
  <si>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</si>
  <si>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</si>
  <si>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</si>
  <si>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</si>
  <si>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</si>
  <si>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</si>
  <si>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</si>
  <si>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</si>
  <si>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</si>
  <si>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</si>
  <si>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</si>
  <si>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</si>
  <si>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</si>
  <si>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</si>
  <si>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</si>
  <si>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</si>
  <si>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</si>
  <si>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</si>
  <si>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</si>
  <si>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</si>
  <si>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</si>
  <si>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</si>
  <si>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</si>
  <si>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</si>
  <si>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</si>
  <si>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</si>
  <si>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</si>
  <si>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</si>
  <si>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</si>
  <si>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</si>
  <si>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</si>
  <si>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</si>
  <si>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</si>
  <si>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</si>
  <si>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</si>
  <si>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</si>
  <si>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</si>
  <si>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</si>
  <si>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</si>
  <si>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</si>
  <si>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</si>
  <si>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</si>
  <si>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</si>
  <si>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</si>
  <si>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</si>
  <si>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</si>
  <si>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</si>
  <si>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</si>
  <si>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</si>
  <si>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</si>
  <si>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</si>
  <si>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</si>
  <si>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</si>
  <si>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</si>
  <si>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</si>
  <si>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</si>
  <si>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</si>
  <si>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</si>
  <si>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</si>
  <si>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</si>
  <si>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</si>
  <si>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</si>
  <si>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</si>
  <si>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</si>
  <si>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</si>
  <si>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</si>
  <si>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</si>
  <si>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</si>
  <si>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</si>
  <si>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</si>
  <si>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</si>
  <si>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</si>
  <si>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</si>
  <si>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</si>
  <si>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</si>
  <si>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</si>
  <si>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</si>
  <si>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</si>
  <si>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</si>
  <si>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</si>
  <si>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</si>
  <si>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</si>
  <si>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</si>
  <si>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</si>
  <si>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</si>
  <si>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</si>
  <si>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</si>
  <si>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</si>
  <si>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</si>
  <si>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</si>
  <si>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</si>
  <si>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</si>
  <si>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</si>
  <si>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</si>
  <si>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</si>
  <si>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</si>
  <si>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</si>
  <si>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</si>
  <si>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</si>
  <si>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</si>
  <si>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</si>
  <si>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</si>
  <si>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</si>
  <si>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</si>
  <si>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</si>
  <si>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</si>
  <si>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</si>
  <si>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</si>
  <si>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</si>
  <si>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</si>
  <si>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</si>
  <si>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</si>
  <si>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</si>
  <si>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</si>
  <si>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</si>
  <si>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</si>
  <si>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</si>
  <si>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</si>
  <si>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</si>
  <si>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</si>
  <si>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</si>
  <si>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</si>
  <si>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</si>
  <si>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</si>
  <si>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</si>
  <si>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</si>
  <si>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</si>
  <si>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</si>
  <si>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</si>
  <si>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</si>
  <si>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</si>
  <si>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</si>
  <si>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</si>
  <si>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</si>
  <si>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</si>
  <si>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</si>
  <si>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</si>
  <si>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</si>
  <si>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</si>
  <si>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</si>
  <si>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</si>
  <si>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</si>
  <si>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</si>
  <si>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</si>
  <si>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</si>
  <si>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</si>
  <si>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</si>
  <si>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</si>
  <si>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</si>
  <si>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</si>
  <si>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</si>
  <si>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</si>
  <si>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</si>
  <si>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</si>
  <si>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</si>
  <si>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</si>
  <si>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</si>
  <si>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</si>
  <si>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</si>
  <si>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</si>
  <si>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</si>
  <si>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</si>
  <si>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</si>
  <si>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</si>
  <si>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</si>
  <si>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</si>
  <si>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</si>
  <si>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</si>
  <si>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</si>
  <si>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</si>
  <si>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</si>
  <si>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</si>
  <si>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</si>
  <si>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</si>
  <si>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</si>
  <si>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</si>
  <si>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</si>
  <si>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</si>
  <si>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</si>
  <si>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</si>
  <si>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</si>
  <si>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</si>
  <si>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</si>
  <si>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</si>
  <si>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</si>
  <si>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</si>
  <si>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</si>
  <si>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</si>
  <si>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</si>
  <si>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</si>
  <si>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</si>
  <si>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</si>
  <si>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</si>
  <si>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</si>
  <si>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</si>
  <si>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</si>
  <si>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</si>
  <si>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</si>
  <si>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</si>
  <si>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</si>
  <si>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</si>
  <si>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</si>
  <si>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</si>
  <si>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</si>
  <si>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</si>
  <si>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</si>
  <si>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</si>
  <si>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</si>
  <si>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</si>
  <si>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</si>
  <si>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</si>
  <si>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</si>
  <si>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</si>
  <si>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</si>
  <si>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</si>
  <si>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</si>
  <si>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</si>
  <si>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</si>
  <si>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</si>
  <si>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</si>
  <si>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</si>
  <si>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</si>
  <si>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</si>
  <si>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</si>
  <si>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</si>
  <si>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</si>
  <si>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</si>
  <si>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</si>
  <si>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</si>
  <si>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</si>
  <si>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</si>
  <si>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</si>
  <si>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</si>
  <si>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</si>
  <si>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</si>
  <si>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</si>
  <si>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</si>
  <si>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</si>
  <si>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</si>
  <si>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</si>
  <si>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</si>
  <si>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</si>
  <si>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</si>
  <si>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</si>
  <si>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</si>
  <si>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</si>
  <si>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</si>
  <si>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</si>
  <si>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</si>
  <si>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</si>
  <si>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</si>
  <si>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</si>
  <si>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</si>
  <si>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</si>
  <si>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</si>
  <si>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</si>
  <si>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</si>
  <si>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</si>
  <si>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</si>
  <si>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</si>
  <si>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</si>
  <si>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</si>
  <si>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</si>
  <si>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</si>
  <si>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</si>
  <si>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</si>
  <si>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</si>
  <si>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</si>
  <si>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</si>
  <si>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</si>
  <si>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</si>
  <si>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</si>
  <si>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</si>
  <si>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</si>
  <si>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</si>
  <si>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</si>
  <si>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</si>
  <si>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</si>
  <si>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</si>
  <si>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</si>
  <si>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</si>
  <si>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</si>
  <si>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</si>
  <si>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</si>
  <si>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</si>
  <si>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</si>
  <si>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</si>
  <si>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</si>
  <si>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</si>
  <si>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</si>
  <si>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</si>
  <si>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</si>
  <si>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</si>
  <si>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</si>
  <si>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</si>
  <si>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</si>
  <si>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</si>
  <si>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</si>
  <si>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</si>
  <si>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</si>
  <si>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</si>
  <si>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</si>
  <si>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</si>
  <si>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</si>
  <si>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</si>
  <si>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</si>
  <si>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</si>
  <si>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</si>
  <si>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</si>
  <si>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</si>
  <si>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</si>
  <si>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</si>
  <si>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</si>
  <si>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</si>
  <si>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</si>
  <si>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</si>
  <si>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</si>
  <si>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</si>
  <si>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</si>
  <si>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</si>
  <si>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</si>
  <si>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</si>
  <si>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</si>
  <si>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</si>
  <si>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</si>
  <si>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</si>
  <si>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</si>
  <si>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</si>
  <si>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</si>
  <si>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</si>
  <si>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</si>
  <si>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</si>
  <si>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</si>
  <si>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</si>
  <si>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</si>
  <si>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</si>
  <si>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</si>
  <si>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</si>
  <si>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</si>
  <si>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</si>
  <si>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</si>
  <si>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</si>
  <si>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</si>
  <si>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</si>
  <si>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</si>
  <si>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</si>
  <si>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</si>
  <si>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</si>
  <si>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</si>
  <si>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</si>
  <si>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</si>
  <si>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</si>
  <si>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</si>
  <si>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</si>
  <si>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</si>
  <si>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</si>
  <si>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</si>
  <si>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</si>
  <si>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</si>
  <si>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</si>
  <si>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</si>
  <si>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</si>
  <si>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</si>
  <si>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</si>
  <si>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</si>
  <si>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</si>
  <si>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</si>
  <si>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</si>
  <si>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</si>
  <si>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</si>
  <si>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</si>
  <si>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</si>
  <si>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</si>
  <si>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</si>
  <si>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</si>
  <si>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</si>
  <si>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</si>
  <si>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</si>
  <si>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</si>
  <si>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</si>
  <si>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</si>
  <si>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</si>
  <si>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</si>
  <si>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</si>
  <si>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</si>
  <si>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</si>
  <si>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</si>
  <si>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</si>
  <si>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</si>
  <si>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</si>
  <si>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</si>
  <si>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</si>
  <si>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</si>
  <si>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</si>
  <si>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</si>
  <si>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</si>
  <si>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</si>
  <si>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</si>
  <si>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</si>
  <si>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</si>
  <si>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</si>
  <si>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</si>
  <si>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</si>
  <si>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</si>
  <si>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</si>
  <si>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</si>
  <si>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</si>
  <si>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</si>
  <si>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</si>
  <si>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</si>
  <si>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</si>
  <si>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</si>
  <si>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</si>
  <si>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</si>
  <si>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</si>
  <si>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</si>
  <si>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</si>
  <si>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</si>
  <si>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</si>
  <si>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</si>
  <si>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</si>
  <si>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</si>
  <si>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</si>
  <si>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</si>
  <si>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</si>
  <si>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</si>
  <si>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</si>
  <si>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</si>
  <si>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</si>
  <si>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</si>
  <si>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</si>
  <si>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</si>
  <si>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</si>
  <si>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</si>
  <si>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</si>
  <si>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</si>
  <si>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</si>
  <si>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</si>
  <si>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</si>
  <si>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</si>
  <si>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</si>
  <si>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</si>
  <si>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</si>
  <si>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</si>
  <si>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</si>
  <si>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</si>
  <si>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</si>
  <si>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</si>
  <si>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</si>
  <si>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</si>
  <si>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</si>
  <si>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</si>
  <si>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</si>
  <si>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</si>
  <si>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</si>
  <si>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</si>
  <si>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</si>
  <si>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</si>
  <si>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</si>
  <si>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</si>
  <si>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</si>
  <si>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</si>
  <si>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</si>
  <si>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</si>
  <si>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</si>
  <si>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</si>
  <si>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</si>
  <si>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</si>
  <si>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</si>
  <si>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</si>
  <si>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</si>
  <si>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</si>
  <si>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</si>
  <si>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</si>
  <si>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</si>
  <si>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</si>
  <si>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</si>
  <si>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</si>
  <si>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</si>
  <si>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</si>
  <si>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</si>
  <si>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</si>
  <si>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</si>
  <si>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</si>
  <si>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</si>
  <si>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</si>
  <si>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</si>
  <si>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</si>
  <si>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</si>
  <si>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</si>
  <si>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</si>
  <si>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</si>
  <si>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</si>
  <si>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</si>
  <si>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</si>
  <si>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</si>
  <si>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</si>
  <si>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</si>
  <si>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</si>
  <si>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</si>
  <si>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</si>
  <si>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</si>
  <si>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</si>
  <si>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</si>
  <si>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</si>
  <si>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</si>
  <si>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</si>
  <si>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</si>
  <si>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</si>
  <si>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</si>
  <si>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</si>
  <si>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</si>
  <si>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</si>
  <si>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</si>
  <si>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</si>
  <si>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</si>
  <si>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</si>
  <si>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</si>
  <si>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</si>
  <si>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</si>
  <si>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</si>
  <si>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</si>
  <si>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</si>
  <si>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</si>
  <si>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</si>
  <si>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</si>
  <si>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</si>
  <si>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</si>
  <si>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</si>
  <si>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</si>
  <si>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</si>
  <si>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</si>
  <si>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</si>
  <si>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</si>
  <si>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</si>
  <si>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</si>
  <si>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</si>
  <si>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</si>
  <si>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</si>
  <si>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</si>
  <si>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</si>
  <si>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</si>
  <si>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</si>
  <si>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</si>
  <si>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</si>
  <si>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</si>
  <si>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</si>
  <si>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</si>
  <si>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</si>
  <si>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</si>
  <si>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</si>
  <si>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</si>
  <si>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</si>
  <si>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</si>
  <si>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</si>
  <si>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</si>
  <si>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</si>
  <si>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</si>
  <si>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</si>
  <si>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</si>
  <si>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</si>
  <si>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</si>
  <si>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</si>
  <si>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</si>
  <si>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</si>
  <si>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</si>
  <si>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</si>
  <si>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</si>
  <si>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</si>
  <si>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</si>
  <si>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</si>
  <si>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</si>
  <si>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</si>
  <si>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</si>
  <si>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</si>
  <si>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</si>
  <si>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</si>
  <si>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</si>
  <si>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</si>
  <si>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</si>
  <si>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</si>
  <si>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</si>
  <si>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</si>
  <si>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</si>
  <si>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</si>
  <si>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</si>
  <si>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</si>
  <si>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</si>
  <si>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</si>
  <si>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</si>
  <si>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</si>
  <si>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</si>
  <si>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</si>
  <si>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</si>
  <si>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</si>
  <si>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</si>
  <si>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</si>
  <si>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</si>
  <si>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</si>
  <si>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</si>
  <si>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</si>
  <si>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</si>
  <si>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</si>
  <si>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</si>
  <si>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</si>
  <si>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</si>
  <si>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</si>
  <si>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</si>
  <si>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</si>
  <si>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</si>
  <si>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</si>
  <si>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</si>
  <si>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</si>
  <si>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</si>
  <si>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</si>
  <si>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</si>
  <si>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</si>
  <si>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</si>
  <si>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</si>
  <si>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</si>
  <si>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</si>
  <si>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</si>
  <si>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</si>
  <si>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</si>
  <si>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</si>
  <si>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</si>
  <si>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</si>
  <si>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</si>
  <si>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</si>
  <si>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</si>
  <si>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</si>
  <si>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</si>
  <si>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</si>
  <si>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</si>
  <si>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</si>
  <si>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</si>
  <si>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</si>
  <si>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</si>
  <si>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</si>
  <si>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</si>
  <si>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</si>
  <si>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</si>
  <si>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</si>
  <si>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</si>
  <si>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</si>
  <si>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</si>
  <si>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</si>
  <si>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</si>
  <si>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</si>
  <si>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</si>
  <si>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</si>
  <si>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</si>
  <si>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</si>
  <si>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</si>
  <si>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</si>
  <si>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</si>
  <si>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</si>
  <si>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</si>
  <si>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</si>
  <si>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</si>
  <si>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</si>
  <si>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</si>
  <si>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</si>
  <si>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</si>
  <si>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</si>
  <si>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</si>
  <si>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</si>
  <si>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</si>
  <si>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</si>
  <si>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</si>
  <si>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</si>
  <si>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</si>
  <si>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</si>
  <si>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</si>
  <si>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</si>
  <si>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</si>
  <si>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</si>
  <si>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</si>
  <si>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</si>
  <si>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</si>
  <si>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</si>
  <si>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</si>
  <si>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</si>
  <si>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</si>
  <si>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</si>
  <si>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</si>
  <si>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</si>
  <si>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</si>
  <si>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</si>
  <si>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</si>
  <si>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</si>
  <si>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</si>
  <si>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</si>
  <si>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</si>
  <si>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</si>
  <si>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</si>
  <si>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</si>
  <si>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</si>
  <si>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</si>
  <si>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</si>
  <si>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</si>
  <si>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</si>
  <si>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</si>
  <si>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</si>
  <si>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</si>
  <si>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</si>
  <si>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</si>
  <si>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</si>
  <si>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</si>
  <si>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</si>
  <si>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</si>
  <si>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</si>
  <si>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</si>
  <si>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</si>
  <si>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</si>
  <si>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</si>
  <si>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</si>
  <si>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</si>
  <si>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</si>
  <si>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</si>
  <si>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</si>
  <si>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</si>
  <si>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</si>
  <si>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</si>
  <si>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</si>
  <si>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</si>
  <si>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</si>
  <si>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</si>
  <si>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</si>
  <si>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</si>
  <si>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</si>
  <si>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</si>
  <si>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</si>
  <si>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</si>
  <si>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</si>
  <si>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</si>
  <si>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</si>
  <si>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</si>
  <si>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</si>
  <si>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</si>
  <si>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</si>
  <si>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</si>
  <si>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</si>
  <si>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</si>
  <si>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</si>
  <si>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</si>
  <si>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</si>
  <si>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</si>
  <si>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</si>
  <si>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</si>
  <si>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</si>
  <si>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</si>
  <si>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</si>
  <si>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</si>
  <si>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</si>
  <si>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</si>
  <si>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</si>
  <si>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</si>
  <si>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</si>
  <si>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</si>
  <si>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</si>
  <si>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</si>
  <si>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</si>
  <si>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</si>
  <si>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</si>
  <si>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</si>
  <si>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</si>
  <si>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</si>
  <si>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</si>
  <si>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</si>
  <si>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</si>
  <si>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</si>
  <si>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</si>
  <si>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</si>
  <si>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</si>
  <si>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</si>
  <si>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</si>
  <si>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</si>
  <si>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</si>
  <si>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</si>
  <si>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</si>
  <si>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</si>
  <si>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</si>
  <si>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</si>
  <si>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</si>
  <si>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</si>
  <si>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</si>
  <si>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</si>
  <si>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</si>
  <si>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</si>
  <si>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</si>
  <si>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</si>
  <si>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</si>
  <si>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</si>
  <si>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</si>
  <si>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</si>
  <si>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</si>
  <si>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</si>
  <si>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</si>
  <si>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</si>
  <si>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</si>
  <si>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</si>
  <si>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</si>
  <si>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</si>
  <si>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</si>
  <si>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</si>
  <si>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</si>
  <si>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</si>
  <si>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</si>
  <si>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</si>
  <si>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</si>
  <si>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</si>
  <si>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</si>
  <si>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</si>
  <si>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</si>
  <si>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</si>
  <si>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</si>
  <si>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</si>
  <si>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</si>
  <si>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</si>
  <si>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</si>
  <si>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</si>
  <si>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</si>
  <si>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</si>
  <si>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</si>
  <si>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</si>
  <si>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</si>
  <si>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</si>
  <si>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</si>
  <si>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</si>
  <si>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</si>
  <si>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</si>
  <si>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</si>
  <si>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</si>
  <si>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</si>
  <si>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</si>
  <si>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</si>
  <si>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</si>
  <si>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</si>
  <si>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</si>
  <si>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</si>
  <si>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</si>
  <si>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</si>
  <si>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</si>
  <si>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</si>
  <si>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</si>
  <si>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</si>
  <si>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</si>
  <si>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</si>
  <si>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</si>
  <si>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</si>
  <si>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</si>
  <si>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</si>
  <si>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</si>
  <si>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</si>
  <si>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</si>
  <si>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</si>
  <si>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</si>
  <si>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</si>
  <si>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</si>
  <si>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</si>
  <si>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</si>
  <si>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</si>
  <si>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</si>
  <si>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</si>
  <si>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</si>
  <si>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</si>
  <si>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</si>
  <si>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</si>
  <si>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</si>
  <si>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</si>
  <si>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</si>
  <si>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</si>
  <si>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</si>
  <si>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</si>
  <si>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</si>
  <si>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</si>
  <si>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</si>
  <si>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</si>
  <si>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</si>
  <si>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</si>
  <si>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</si>
  <si>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</si>
  <si>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</si>
  <si>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</si>
  <si>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</si>
  <si>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</si>
  <si>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</si>
  <si>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</si>
  <si>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</si>
  <si>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</si>
  <si>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</si>
  <si>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</si>
  <si>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</si>
  <si>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</si>
  <si>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</si>
  <si>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</si>
  <si>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</si>
  <si>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</si>
  <si>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</si>
  <si>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</si>
  <si>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</si>
  <si>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</si>
  <si>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</si>
  <si>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</si>
  <si>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</si>
  <si>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</si>
  <si>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</si>
  <si>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</si>
  <si>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</si>
  <si>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</si>
  <si>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</si>
  <si>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</si>
  <si>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</si>
  <si>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</si>
  <si>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</si>
  <si>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</si>
  <si>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</si>
  <si>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</si>
  <si>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</si>
  <si>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</si>
  <si>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</si>
  <si>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</si>
  <si>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</si>
  <si>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</si>
  <si>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</si>
  <si>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</si>
  <si>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</si>
  <si>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</si>
  <si>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</si>
  <si>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</si>
  <si>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</si>
  <si>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</si>
  <si>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</si>
  <si>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</si>
  <si>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</si>
  <si>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</si>
  <si>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</si>
  <si>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</si>
  <si>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</si>
  <si>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</si>
  <si>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</si>
  <si>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</si>
  <si>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</si>
  <si>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</si>
  <si>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</si>
  <si>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</si>
  <si>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</si>
  <si>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</si>
  <si>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</si>
  <si>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</si>
  <si>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</si>
  <si>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</si>
  <si>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</si>
  <si>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</si>
  <si>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</si>
  <si>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</si>
  <si>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</si>
  <si>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</si>
  <si>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</si>
  <si>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</si>
  <si>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</si>
  <si>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</si>
  <si>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</si>
  <si>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</si>
  <si>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</si>
  <si>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</si>
  <si>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</si>
  <si>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</si>
  <si>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</si>
  <si>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</si>
  <si>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</si>
  <si>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</si>
  <si>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</si>
  <si>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</si>
  <si>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</si>
  <si>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</si>
  <si>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</si>
  <si>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</si>
  <si>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</si>
  <si>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</si>
  <si>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</si>
  <si>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</si>
  <si>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</si>
  <si>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</si>
  <si>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</si>
  <si>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</si>
  <si>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</si>
  <si>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</si>
  <si>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</si>
  <si>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</si>
  <si>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</si>
  <si>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</si>
  <si>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</si>
  <si>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</si>
  <si>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</si>
  <si>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</si>
  <si>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</si>
  <si>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</si>
  <si>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</si>
  <si>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</si>
  <si>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</si>
  <si>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</si>
  <si>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</si>
  <si>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</si>
  <si>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</si>
  <si>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</si>
  <si>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</si>
  <si>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</si>
  <si>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</si>
  <si>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</si>
  <si>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</si>
  <si>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</si>
  <si>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</si>
  <si>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</si>
  <si>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</si>
  <si>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</si>
  <si>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</si>
  <si>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</si>
  <si>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</si>
  <si>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</si>
  <si>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</si>
  <si>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</si>
  <si>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</si>
  <si>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</si>
  <si>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</si>
  <si>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</si>
  <si>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</si>
  <si>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</si>
  <si>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</si>
  <si>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</si>
  <si>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</si>
  <si>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</si>
  <si>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</si>
  <si>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</si>
  <si>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</si>
  <si>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</si>
  <si>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</si>
  <si>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</si>
  <si>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</si>
  <si>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</si>
  <si>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</si>
  <si>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</si>
  <si>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</si>
  <si>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</si>
  <si>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</si>
  <si>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</si>
  <si>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</si>
  <si>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</si>
  <si>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</si>
  <si>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</si>
  <si>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</si>
  <si>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</si>
  <si>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</si>
  <si>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</si>
  <si>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</si>
  <si>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</si>
  <si>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</si>
  <si>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</si>
  <si>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</si>
  <si>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</si>
  <si>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</si>
  <si>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</si>
  <si>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</si>
  <si>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</si>
  <si>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</si>
  <si>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</si>
  <si>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</si>
  <si>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</si>
  <si>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</si>
  <si>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</si>
  <si>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</si>
  <si>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</si>
  <si>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</si>
  <si>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</si>
  <si>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</si>
  <si>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</si>
  <si>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</si>
  <si>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</si>
  <si>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</si>
  <si>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</si>
  <si>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</si>
  <si>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</si>
  <si>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</si>
  <si>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</si>
  <si>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</si>
  <si>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</si>
  <si>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</si>
  <si>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</si>
  <si>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</si>
  <si>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</si>
  <si>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</si>
  <si>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</si>
  <si>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</si>
  <si>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</si>
  <si>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</si>
  <si>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</si>
  <si>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</si>
  <si>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</si>
  <si>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</si>
  <si>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</si>
  <si>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</si>
  <si>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</si>
  <si>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</si>
  <si>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</si>
  <si>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</si>
  <si>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</si>
  <si>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</si>
  <si>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</si>
  <si>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</si>
  <si>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</si>
  <si>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</si>
  <si>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</si>
  <si>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</si>
  <si>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</si>
  <si>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</si>
  <si>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</si>
  <si>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</si>
  <si>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</si>
  <si>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</si>
  <si>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</si>
  <si>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</si>
  <si>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</si>
  <si>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</si>
  <si>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</si>
  <si>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</si>
  <si>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</si>
  <si>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</si>
  <si>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</si>
  <si>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</si>
  <si>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</si>
  <si>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</si>
  <si>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</si>
  <si>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</si>
  <si>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</si>
  <si>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</si>
  <si>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</si>
  <si>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</si>
  <si>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</si>
  <si>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</si>
  <si>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</si>
  <si>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</si>
  <si>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</si>
  <si>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</si>
  <si>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</si>
  <si>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</si>
  <si>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</si>
  <si>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</si>
  <si>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</si>
  <si>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</si>
  <si>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</si>
  <si>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</si>
  <si>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</si>
  <si>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</si>
  <si>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</si>
  <si>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</si>
  <si>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</si>
  <si>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</si>
  <si>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</si>
  <si>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</si>
  <si>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</si>
  <si>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</si>
  <si>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</si>
  <si>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</si>
  <si>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</si>
  <si>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</si>
  <si>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</si>
  <si>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</si>
  <si>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</si>
  <si>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</si>
  <si>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</si>
  <si>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</si>
  <si>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</si>
  <si>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</si>
  <si>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</si>
  <si>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</si>
  <si>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</si>
  <si>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</si>
  <si>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</si>
  <si>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</si>
  <si>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</si>
  <si>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</si>
  <si>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</si>
  <si>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</si>
  <si>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</si>
  <si>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</si>
  <si>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</si>
  <si>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</si>
  <si>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</si>
  <si>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</si>
  <si>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</si>
  <si>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</si>
  <si>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</si>
  <si>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</si>
  <si>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</si>
  <si>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</si>
  <si>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</si>
  <si>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</si>
  <si>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</si>
  <si>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</si>
  <si>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</si>
  <si>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</si>
  <si>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</si>
  <si>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</si>
  <si>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</si>
  <si>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</si>
  <si>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</si>
  <si>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</si>
  <si>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</si>
  <si>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</si>
  <si>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</si>
  <si>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</si>
  <si>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</si>
  <si>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</si>
  <si>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</si>
  <si>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</si>
  <si>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</si>
  <si>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</si>
  <si>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</si>
  <si>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</si>
  <si>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</si>
  <si>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</si>
  <si>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</si>
  <si>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</si>
  <si>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</si>
  <si>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</si>
  <si>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</si>
  <si>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</si>
  <si>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</si>
  <si>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</si>
  <si>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</si>
  <si>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</si>
  <si>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</si>
  <si>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</si>
  <si>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</si>
  <si>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</si>
  <si>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</si>
  <si>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</si>
  <si>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</si>
  <si>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</si>
  <si>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</si>
  <si>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</si>
  <si>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</si>
  <si>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</si>
  <si>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</si>
  <si>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</si>
  <si>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</si>
  <si>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</si>
  <si>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</si>
  <si>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</si>
  <si>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</si>
  <si>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</si>
  <si>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</si>
  <si>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</si>
  <si>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</si>
  <si>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</si>
  <si>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</si>
  <si>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</si>
  <si>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</si>
  <si>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</si>
  <si>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</si>
  <si>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</si>
  <si>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</si>
  <si>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</si>
  <si>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</si>
  <si>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</si>
  <si>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</si>
  <si>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</si>
  <si>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</si>
  <si>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</si>
  <si>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</si>
  <si>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</si>
  <si>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</si>
  <si>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</si>
  <si>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</si>
  <si>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</si>
  <si>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</si>
  <si>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</si>
  <si>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</si>
  <si>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</si>
  <si>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</si>
  <si>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</si>
  <si>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</si>
  <si>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</si>
  <si>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</si>
  <si>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</si>
  <si>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</si>
  <si>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</si>
  <si>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</si>
  <si>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</si>
  <si>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</si>
  <si>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</si>
  <si>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</si>
  <si>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</si>
  <si>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</si>
  <si>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</si>
  <si>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</si>
  <si>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</si>
  <si>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</si>
  <si>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</si>
  <si>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</si>
  <si>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</si>
  <si>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</si>
  <si>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</si>
  <si>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</si>
  <si>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</si>
  <si>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</si>
  <si>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</si>
  <si>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</si>
  <si>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</si>
  <si>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</si>
  <si>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</si>
  <si>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</si>
  <si>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</si>
  <si>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</si>
  <si>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</si>
  <si>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</si>
  <si>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</si>
  <si>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</si>
  <si>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</si>
  <si>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</si>
  <si>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</si>
  <si>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</si>
  <si>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</si>
  <si>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</si>
  <si>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</si>
  <si>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</si>
  <si>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</si>
  <si>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</si>
  <si>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</si>
  <si>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</si>
  <si>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</si>
  <si>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</si>
  <si>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</si>
  <si>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</si>
  <si>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</si>
  <si>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</si>
  <si>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</si>
  <si>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</si>
  <si>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</si>
  <si>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</si>
  <si>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</si>
  <si>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</si>
  <si>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</si>
  <si>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</si>
  <si>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</si>
  <si>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</si>
  <si>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</si>
  <si>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</si>
  <si>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</si>
  <si>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</si>
  <si>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</si>
  <si>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</si>
  <si>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</si>
  <si>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</si>
  <si>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</si>
  <si>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</si>
  <si>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</si>
  <si>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</si>
  <si>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</si>
  <si>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</si>
  <si>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</si>
  <si>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</si>
  <si>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</si>
  <si>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</si>
  <si>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</si>
  <si>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</si>
  <si>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</si>
  <si>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</si>
  <si>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</si>
  <si>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</si>
  <si>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</si>
  <si>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</si>
  <si>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</si>
  <si>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</si>
  <si>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</si>
  <si>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</si>
  <si>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</si>
  <si>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</si>
  <si>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</si>
  <si>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</si>
  <si>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</si>
  <si>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</si>
  <si>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</si>
  <si>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</si>
  <si>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</si>
  <si>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</si>
  <si>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</si>
  <si>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</si>
  <si>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</si>
  <si>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</si>
  <si>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</si>
  <si>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</si>
  <si>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</si>
  <si>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</si>
  <si>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</si>
  <si>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</si>
  <si>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</si>
  <si>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</si>
  <si>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</si>
  <si>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</si>
  <si>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</si>
  <si>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</si>
  <si>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</si>
  <si>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</si>
  <si>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</si>
  <si>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</si>
  <si>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</si>
  <si>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</si>
  <si>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</si>
  <si>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</si>
  <si>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</si>
  <si>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</si>
  <si>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</si>
  <si>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</si>
  <si>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</si>
  <si>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</si>
  <si>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</si>
  <si>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</si>
  <si>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</si>
  <si>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</si>
  <si>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</si>
  <si>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</si>
  <si>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</si>
  <si>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</si>
  <si>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</si>
  <si>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</si>
  <si>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</si>
  <si>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</si>
  <si>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</si>
  <si>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</si>
  <si>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</si>
  <si>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</si>
  <si>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</si>
  <si>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</si>
  <si>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</si>
  <si>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</si>
  <si>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</si>
  <si>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</si>
  <si>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</si>
  <si>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</si>
  <si>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</si>
  <si>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</si>
  <si>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</si>
  <si>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</si>
  <si>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</si>
  <si>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</si>
  <si>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</si>
  <si>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</si>
  <si>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</si>
  <si>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</si>
  <si>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</si>
  <si>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</si>
  <si>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</si>
  <si>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</si>
  <si>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</si>
  <si>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</si>
  <si>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</si>
  <si>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</si>
  <si>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</si>
  <si>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</si>
  <si>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</si>
  <si>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</si>
  <si>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</si>
  <si>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</si>
  <si>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</si>
  <si>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</si>
  <si>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</si>
  <si>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</si>
  <si>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</si>
  <si>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</si>
  <si>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</si>
  <si>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</si>
  <si>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</si>
  <si>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</si>
  <si>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</si>
  <si>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</si>
  <si>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</si>
  <si>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</si>
  <si>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</si>
  <si>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</si>
  <si>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</si>
  <si>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</si>
  <si>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</si>
  <si>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</si>
  <si>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</si>
  <si>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</si>
  <si>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</si>
  <si>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</si>
  <si>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</si>
  <si>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</si>
  <si>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</si>
  <si>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</si>
  <si>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</si>
  <si>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</si>
  <si>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</si>
  <si>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</si>
  <si>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</si>
  <si>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</si>
  <si>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</si>
  <si>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</si>
  <si>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</si>
  <si>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</si>
  <si>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</si>
  <si>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</si>
  <si>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</si>
  <si>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</si>
  <si>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</si>
  <si>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</si>
  <si>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</si>
  <si>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</si>
  <si>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</si>
  <si>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</si>
  <si>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</si>
  <si>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</si>
  <si>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</si>
  <si>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</si>
  <si>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</si>
  <si>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</si>
  <si>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</si>
  <si>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</si>
  <si>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</si>
  <si>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</si>
  <si>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</si>
  <si>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</si>
  <si>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</si>
  <si>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</si>
  <si>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</si>
  <si>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</si>
  <si>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</si>
  <si>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</si>
  <si>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</si>
  <si>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</si>
  <si>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</si>
  <si>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</si>
  <si>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</si>
  <si>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</si>
  <si>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</si>
  <si>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</si>
  <si>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</si>
  <si>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</si>
  <si>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</si>
  <si>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</si>
  <si>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</si>
  <si>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</si>
  <si>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</si>
  <si>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</si>
  <si>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</si>
  <si>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</si>
  <si>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</si>
  <si>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</si>
  <si>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</si>
  <si>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</si>
  <si>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</si>
  <si>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</si>
  <si>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</si>
  <si>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</si>
  <si>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</si>
  <si>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</si>
  <si>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</si>
  <si>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</si>
  <si>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</si>
  <si>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</si>
  <si>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</si>
  <si>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</si>
  <si>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</si>
  <si>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</si>
  <si>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</si>
  <si>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</si>
  <si>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</si>
  <si>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</si>
  <si>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</si>
  <si>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</si>
  <si>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</si>
  <si>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</si>
  <si>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</si>
  <si>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</si>
  <si>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</si>
  <si>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</si>
  <si>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</si>
  <si>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</si>
  <si>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</si>
  <si>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</si>
  <si>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</si>
  <si>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</si>
  <si>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</si>
  <si>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</si>
  <si>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</si>
  <si>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</si>
  <si>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</si>
  <si>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</si>
  <si>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</si>
  <si>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</si>
  <si>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</si>
  <si>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</si>
  <si>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</si>
  <si>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</si>
  <si>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</si>
  <si>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</si>
  <si>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</si>
  <si>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</si>
  <si>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</si>
  <si>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</si>
  <si>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</si>
  <si>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</si>
  <si>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</si>
  <si>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</si>
  <si>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</si>
  <si>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</si>
  <si>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</si>
  <si>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</si>
  <si>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</si>
  <si>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</si>
  <si>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</si>
  <si>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</si>
  <si>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</si>
  <si>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</si>
  <si>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</si>
  <si>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</si>
  <si>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</si>
  <si>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</si>
  <si>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</si>
  <si>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</si>
  <si>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</si>
  <si>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</si>
  <si>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</si>
  <si>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</si>
  <si>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</si>
  <si>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</si>
  <si>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</si>
  <si>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</si>
  <si>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</si>
  <si>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</si>
  <si>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</si>
  <si>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</si>
  <si>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</si>
  <si>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</si>
  <si>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</si>
  <si>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</si>
  <si>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</si>
  <si>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</si>
  <si>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</si>
  <si>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</si>
  <si>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</si>
  <si>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</si>
  <si>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</si>
  <si>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</si>
  <si>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</si>
  <si>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</si>
  <si>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</si>
  <si>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</si>
  <si>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</si>
  <si>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</si>
  <si>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</si>
  <si>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</si>
  <si>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</si>
  <si>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</si>
  <si>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</si>
  <si>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</si>
  <si>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</si>
  <si>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</si>
  <si>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</si>
  <si>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</si>
  <si>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</si>
  <si>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</si>
  <si>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</si>
  <si>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</si>
  <si>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</si>
  <si>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</si>
  <si>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</si>
  <si>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</si>
  <si>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</si>
  <si>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</si>
  <si>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</si>
  <si>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</si>
  <si>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</si>
  <si>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</si>
  <si>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</si>
  <si>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</si>
  <si>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</si>
  <si>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</si>
  <si>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</si>
  <si>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</si>
  <si>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</si>
  <si>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</si>
  <si>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</si>
  <si>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</si>
  <si>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</si>
  <si>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</si>
  <si>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</si>
  <si>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</si>
  <si>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</si>
  <si>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</si>
  <si>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</si>
  <si>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</si>
  <si>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</si>
  <si>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</si>
  <si>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</si>
  <si>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</si>
  <si>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</si>
  <si>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</si>
  <si>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</si>
  <si>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</si>
  <si>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</si>
  <si>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</si>
  <si>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</si>
  <si>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</si>
  <si>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</si>
  <si>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</si>
  <si>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</si>
  <si>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</si>
  <si>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</si>
  <si>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</si>
  <si>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</si>
  <si>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</si>
  <si>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</si>
  <si>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</si>
  <si>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</si>
  <si>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</si>
  <si>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</si>
  <si>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</si>
  <si>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</si>
  <si>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</si>
  <si>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</si>
  <si>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</si>
  <si>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</si>
  <si>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</si>
  <si>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</si>
  <si>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</si>
  <si>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</si>
  <si>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</si>
  <si>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</si>
  <si>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</si>
  <si>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</si>
  <si>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</si>
  <si>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</si>
  <si>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</si>
  <si>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</si>
  <si>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</si>
  <si>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</si>
  <si>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</si>
  <si>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</si>
  <si>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</si>
  <si>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</si>
  <si>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</si>
  <si>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</si>
  <si>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</si>
  <si>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</si>
  <si>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</si>
  <si>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</si>
  <si>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</si>
  <si>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</si>
  <si>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</si>
  <si>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</si>
  <si>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</si>
  <si>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</si>
  <si>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</si>
  <si>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</si>
  <si>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</si>
  <si>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</si>
  <si>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</si>
  <si>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</si>
  <si>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</si>
  <si>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</si>
  <si>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</si>
  <si>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</si>
  <si>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</si>
  <si>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</si>
  <si>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</si>
  <si>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</si>
  <si>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</si>
  <si>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</si>
  <si>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</si>
  <si>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</si>
  <si>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</si>
  <si>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</si>
  <si>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</si>
  <si>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</si>
  <si>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</si>
  <si>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</si>
  <si>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</si>
  <si>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</si>
  <si>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</si>
  <si>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</si>
  <si>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</si>
  <si>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</si>
  <si>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</si>
  <si>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</si>
  <si>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</si>
  <si>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</si>
  <si>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</si>
  <si>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</si>
  <si>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</si>
  <si>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</si>
  <si>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</si>
  <si>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</si>
  <si>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</si>
  <si>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</si>
  <si>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</si>
  <si>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</si>
  <si>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</si>
  <si>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</si>
  <si>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</si>
  <si>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</si>
  <si>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</si>
  <si>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</si>
  <si>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</si>
  <si>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</si>
  <si>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</si>
  <si>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</si>
  <si>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</si>
  <si>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</si>
  <si>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</si>
  <si>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</si>
  <si>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</si>
  <si>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</si>
  <si>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</si>
  <si>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</si>
  <si>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</si>
  <si>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</si>
  <si>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</si>
  <si>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</si>
  <si>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</si>
  <si>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</si>
  <si>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</si>
  <si>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</si>
  <si>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</si>
  <si>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</si>
  <si>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</si>
  <si>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</si>
  <si>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</si>
  <si>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</si>
  <si>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</si>
  <si>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</si>
  <si>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</si>
  <si>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</si>
  <si>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</si>
  <si>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</si>
  <si>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</si>
  <si>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</si>
  <si>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</si>
  <si>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</si>
  <si>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</si>
  <si>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</si>
  <si>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</si>
  <si>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</si>
  <si>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</si>
  <si>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</si>
  <si>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</si>
  <si>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</si>
  <si>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</si>
  <si>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</si>
  <si>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</si>
  <si>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</si>
  <si>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</si>
  <si>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</si>
  <si>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</si>
  <si>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</si>
  <si>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</si>
  <si>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</si>
  <si>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</si>
  <si>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</si>
  <si>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</si>
  <si>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</si>
  <si>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</si>
  <si>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</si>
  <si>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</si>
  <si>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</si>
  <si>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</si>
  <si>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</si>
  <si>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</si>
  <si>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</si>
  <si>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</si>
  <si>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</si>
  <si>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</si>
  <si>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</si>
  <si>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</si>
  <si>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</si>
  <si>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</si>
  <si>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</si>
  <si>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</si>
  <si>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</si>
  <si>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</si>
  <si>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</si>
  <si>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</si>
  <si>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</si>
  <si>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</si>
  <si>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</si>
  <si>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</si>
  <si>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</si>
  <si>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</si>
  <si>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</si>
  <si>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</si>
  <si>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</si>
  <si>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</si>
  <si>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</si>
  <si>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</si>
  <si>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</si>
  <si>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</si>
  <si>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</si>
  <si>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</si>
  <si>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</si>
  <si>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</si>
  <si>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</si>
  <si>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</si>
  <si>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</si>
  <si>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</si>
  <si>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</si>
  <si>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</si>
  <si>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</si>
  <si>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</si>
  <si>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</si>
  <si>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</si>
  <si>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</si>
  <si>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</si>
  <si>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</si>
  <si>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</si>
  <si>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</si>
  <si>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</si>
  <si>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</si>
  <si>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</si>
  <si>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</si>
  <si>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</si>
  <si>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</si>
  <si>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</si>
  <si>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</si>
  <si>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</si>
  <si>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</si>
  <si>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</si>
  <si>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</si>
  <si>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</si>
  <si>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</si>
  <si>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</si>
  <si>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</si>
  <si>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</si>
  <si>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</si>
  <si>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</si>
  <si>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</si>
  <si>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</si>
  <si>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</si>
  <si>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</si>
  <si>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</si>
  <si>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</si>
  <si>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</si>
  <si>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</si>
  <si>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</si>
  <si>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</si>
  <si>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</si>
  <si>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</si>
  <si>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</si>
  <si>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</si>
  <si>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</si>
  <si>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</si>
  <si>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</si>
  <si>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</si>
  <si>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</si>
  <si>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</si>
  <si>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</si>
  <si>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</si>
  <si>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</si>
  <si>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</si>
  <si>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</si>
  <si>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</si>
  <si>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</si>
  <si>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</si>
  <si>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</si>
  <si>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</si>
  <si>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</si>
  <si>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</si>
  <si>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</si>
  <si>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</si>
  <si>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</si>
  <si>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</si>
  <si>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</si>
  <si>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</si>
  <si>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</si>
  <si>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</si>
  <si>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</si>
  <si>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</si>
  <si>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</si>
  <si>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</si>
  <si>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</si>
  <si>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</si>
  <si>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</si>
  <si>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</si>
  <si>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</si>
  <si>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</si>
  <si>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</si>
  <si>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</si>
  <si>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</si>
  <si>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</si>
  <si>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</si>
  <si>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</si>
  <si>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</si>
  <si>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</si>
  <si>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</si>
  <si>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</si>
  <si>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</si>
  <si>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</si>
  <si>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</si>
  <si>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</si>
  <si>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</si>
  <si>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</si>
  <si>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</si>
  <si>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</si>
  <si>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</si>
  <si>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</si>
  <si>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</si>
  <si>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</si>
  <si>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</si>
  <si>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</si>
  <si>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</si>
  <si>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</si>
  <si>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</si>
  <si>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</si>
  <si>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</si>
  <si>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</si>
  <si>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</si>
  <si>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</si>
  <si>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</si>
  <si>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</si>
  <si>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</si>
  <si>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</si>
  <si>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</si>
  <si>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</si>
  <si>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</si>
  <si>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</si>
  <si>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</si>
  <si>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</si>
  <si>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</si>
  <si>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</si>
  <si>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</si>
  <si>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</si>
  <si>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</si>
  <si>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</si>
  <si>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</si>
  <si>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</si>
  <si>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</si>
  <si>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</si>
  <si>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</si>
  <si>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</si>
  <si>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</si>
  <si>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</si>
  <si>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</si>
  <si>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</si>
  <si>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</si>
  <si>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</si>
  <si>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</si>
  <si>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</si>
  <si>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</si>
  <si>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</si>
  <si>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</si>
  <si>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</si>
  <si>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</si>
  <si>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</si>
  <si>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</si>
  <si>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</si>
  <si>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</si>
  <si>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</si>
  <si>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</si>
  <si>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</si>
  <si>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</si>
  <si>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</si>
  <si>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</si>
  <si>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</si>
  <si>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</si>
  <si>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</si>
  <si>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</si>
  <si>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</si>
  <si>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</si>
  <si>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</si>
  <si>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</si>
  <si>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</si>
  <si>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</si>
  <si>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</si>
  <si>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</si>
  <si>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</si>
  <si>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</si>
  <si>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</si>
  <si>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</si>
  <si>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</si>
  <si>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</si>
  <si>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</si>
  <si>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</si>
  <si>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</si>
  <si>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</si>
  <si>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</si>
  <si>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</si>
  <si>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</si>
  <si>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</si>
  <si>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</si>
  <si>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</si>
  <si>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</si>
  <si>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</si>
  <si>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</si>
  <si>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</si>
  <si>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</si>
  <si>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</si>
  <si>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</si>
  <si>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</si>
  <si>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</si>
  <si>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</si>
  <si>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</si>
  <si>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</si>
  <si>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</si>
  <si>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</si>
  <si>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</si>
  <si>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</si>
  <si>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</si>
  <si>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</si>
  <si>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</si>
  <si>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</si>
  <si>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</si>
  <si>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</si>
  <si>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</si>
  <si>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</si>
  <si>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</si>
  <si>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</si>
  <si>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</si>
  <si>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</si>
  <si>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</si>
  <si>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</si>
  <si>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</si>
  <si>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</si>
  <si>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</si>
  <si>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</si>
  <si>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</si>
  <si>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</si>
  <si>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</si>
  <si>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</si>
  <si>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</si>
  <si>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</si>
  <si>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</si>
  <si>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</si>
  <si>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</si>
  <si>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</si>
  <si>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</si>
  <si>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</si>
  <si>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</si>
  <si>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</si>
  <si>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</si>
  <si>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</si>
  <si>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</si>
  <si>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</si>
  <si>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</si>
  <si>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</si>
  <si>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</si>
  <si>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</si>
  <si>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</si>
  <si>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</si>
  <si>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</si>
  <si>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</si>
  <si>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</si>
  <si>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</si>
  <si>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</si>
  <si>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</si>
  <si>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</si>
  <si>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</si>
  <si>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</si>
  <si>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</si>
  <si>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</si>
  <si>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</si>
  <si>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</si>
  <si>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</si>
  <si>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</si>
  <si>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</si>
  <si>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</si>
  <si>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</si>
  <si>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</si>
  <si>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</si>
  <si>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</si>
  <si>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</si>
  <si>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</si>
  <si>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</si>
  <si>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</si>
  <si>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</si>
  <si>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</si>
  <si>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</si>
  <si>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</si>
  <si>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</si>
  <si>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</si>
  <si>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</si>
  <si>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</si>
  <si>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</si>
  <si>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</si>
  <si>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</si>
  <si>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</si>
  <si>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</si>
  <si>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</si>
  <si>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</si>
  <si>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</si>
  <si>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</si>
  <si>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</si>
  <si>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</si>
  <si>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</si>
  <si>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</si>
  <si>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</si>
  <si>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</si>
  <si>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</si>
  <si>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</si>
  <si>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</si>
  <si>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</si>
  <si>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</si>
  <si>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</si>
  <si>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</si>
  <si>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</si>
  <si>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</si>
  <si>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</si>
  <si>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</si>
  <si>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</si>
  <si>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</si>
  <si>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</si>
  <si>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</si>
  <si>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</si>
  <si>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</si>
  <si>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</si>
  <si>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</si>
  <si>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</si>
  <si>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</si>
  <si>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</si>
  <si>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</si>
  <si>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</si>
  <si>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</si>
  <si>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</si>
  <si>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</si>
  <si>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</si>
  <si>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</si>
  <si>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</si>
  <si>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</si>
  <si>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</si>
  <si>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</si>
  <si>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</si>
  <si>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</si>
  <si>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</si>
  <si>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</si>
  <si>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</si>
  <si>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</si>
  <si>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</si>
  <si>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</si>
  <si>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</si>
  <si>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</si>
  <si>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</si>
  <si>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</si>
  <si>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</si>
  <si>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</si>
  <si>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</si>
  <si>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</si>
  <si>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</si>
  <si>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</si>
  <si>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</si>
  <si>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</si>
  <si>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</si>
  <si>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</si>
  <si>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</si>
  <si>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</si>
  <si>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</si>
  <si>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</si>
  <si>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</si>
  <si>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</si>
  <si>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</si>
  <si>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</si>
  <si>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</si>
  <si>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</si>
  <si>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</si>
  <si>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</si>
  <si>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</si>
  <si>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</si>
  <si>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</si>
  <si>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</si>
  <si>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</si>
  <si>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</si>
  <si>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</si>
  <si>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</si>
  <si>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</si>
  <si>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</si>
  <si>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</si>
  <si>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</si>
  <si>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</si>
  <si>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</si>
  <si>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</si>
  <si>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</si>
  <si>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</si>
  <si>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</si>
  <si>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</si>
  <si>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</si>
  <si>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</si>
  <si>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</si>
  <si>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</si>
  <si>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</si>
  <si>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</si>
  <si>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</si>
  <si>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</si>
  <si>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</si>
  <si>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</si>
  <si>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</si>
  <si>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</si>
  <si>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</si>
  <si>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</si>
  <si>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</si>
  <si>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</si>
  <si>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</si>
  <si>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</si>
  <si>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</si>
  <si>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</si>
  <si>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</si>
  <si>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</si>
  <si>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</si>
  <si>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</si>
  <si>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</si>
  <si>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</si>
  <si>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</si>
  <si>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</si>
  <si>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</si>
  <si>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</si>
  <si>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</si>
  <si>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</si>
  <si>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</si>
  <si>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</si>
  <si>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</si>
  <si>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</si>
  <si>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</si>
  <si>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</si>
  <si>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</si>
  <si>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</si>
  <si>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</si>
  <si>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</si>
  <si>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</si>
  <si>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</si>
  <si>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</si>
  <si>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</si>
  <si>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</si>
  <si>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</si>
  <si>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</si>
  <si>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</si>
  <si>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</si>
  <si>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</si>
  <si>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</si>
  <si>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</si>
  <si>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</si>
  <si>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</si>
  <si>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</si>
  <si>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</si>
  <si>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</si>
  <si>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</si>
  <si>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</si>
  <si>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</si>
  <si>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</si>
  <si>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</si>
  <si>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</si>
  <si>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</si>
  <si>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</si>
  <si>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</si>
  <si>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</si>
  <si>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</si>
  <si>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</si>
  <si>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</si>
  <si>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</si>
  <si>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</si>
  <si>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</si>
  <si>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</si>
  <si>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</si>
  <si>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</si>
  <si>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</si>
  <si>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</si>
  <si>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</si>
  <si>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</si>
  <si>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</si>
  <si>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</si>
  <si>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</si>
  <si>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</si>
  <si>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</si>
  <si>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</si>
  <si>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</si>
  <si>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</si>
  <si>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</si>
  <si>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</si>
  <si>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</si>
  <si>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</si>
  <si>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</si>
  <si>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</si>
  <si>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</si>
  <si>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</si>
  <si>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</si>
  <si>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</si>
  <si>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</si>
  <si>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</si>
  <si>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</si>
  <si>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</si>
  <si>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</si>
  <si>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</si>
  <si>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</si>
  <si>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</si>
  <si>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</si>
  <si>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</si>
  <si>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</si>
  <si>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</si>
  <si>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</si>
  <si>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</si>
  <si>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</si>
  <si>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</si>
  <si>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</si>
  <si>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</si>
  <si>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</si>
  <si>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</si>
  <si>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</si>
  <si>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</si>
  <si>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</si>
  <si>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</si>
  <si>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</si>
  <si>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</si>
  <si>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</si>
  <si>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</si>
  <si>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</si>
  <si>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</si>
  <si>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</si>
  <si>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</si>
  <si>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</si>
  <si>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</si>
  <si>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</si>
  <si>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</si>
  <si>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</si>
  <si>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</si>
  <si>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</si>
  <si>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</si>
  <si>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</si>
  <si>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</si>
  <si>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</si>
  <si>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</si>
  <si>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</si>
  <si>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</si>
  <si>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</si>
  <si>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</si>
  <si>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</si>
  <si>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</si>
  <si>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</si>
  <si>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</si>
  <si>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</si>
  <si>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</si>
  <si>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</si>
  <si>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</si>
  <si>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</si>
  <si>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</si>
  <si>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</si>
  <si>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</si>
  <si>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</si>
  <si>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</si>
  <si>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</si>
  <si>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</si>
  <si>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</si>
  <si>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</si>
  <si>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</si>
  <si>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</si>
  <si>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</si>
  <si>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</si>
  <si>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</si>
  <si>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</si>
  <si>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</si>
  <si>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</si>
  <si>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</si>
  <si>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</si>
  <si>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</si>
  <si>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</si>
  <si>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</si>
  <si>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</si>
  <si>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</si>
  <si>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</si>
  <si>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</si>
  <si>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</si>
  <si>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</si>
  <si>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</si>
  <si>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</si>
  <si>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</si>
  <si>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</si>
  <si>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</si>
  <si>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</si>
  <si>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</si>
  <si>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</si>
  <si>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</si>
  <si>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</si>
  <si>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</si>
  <si>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</si>
  <si>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</si>
  <si>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</si>
  <si>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</si>
  <si>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</si>
  <si>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</si>
  <si>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</si>
  <si>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</si>
  <si>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</si>
  <si>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</si>
  <si>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</si>
  <si>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</si>
  <si>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</si>
  <si>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</si>
  <si>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</si>
  <si>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</si>
  <si>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</si>
  <si>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</si>
  <si>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</si>
  <si>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</si>
  <si>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</si>
  <si>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</si>
  <si>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</si>
  <si>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</si>
  <si>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</si>
  <si>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</si>
  <si>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</si>
  <si>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</si>
  <si>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</si>
  <si>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</si>
  <si>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</si>
  <si>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</si>
  <si>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</si>
  <si>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</si>
  <si>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</si>
  <si>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</si>
  <si>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</si>
  <si>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</si>
  <si>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</si>
  <si>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</si>
  <si>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</si>
  <si>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</si>
  <si>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</si>
  <si>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</si>
  <si>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</si>
  <si>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</si>
  <si>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</si>
  <si>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</si>
  <si>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</si>
  <si>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</si>
  <si>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</si>
  <si>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</si>
  <si>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</si>
  <si>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</si>
  <si>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</si>
  <si>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</si>
  <si>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</si>
  <si>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</si>
  <si>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</si>
  <si>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</si>
  <si>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</si>
  <si>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</si>
  <si>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</si>
  <si>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</si>
  <si>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</si>
  <si>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</si>
  <si>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</si>
  <si>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</si>
  <si>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</si>
  <si>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</si>
  <si>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</si>
  <si>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</si>
  <si>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</si>
  <si>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</si>
  <si>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</si>
  <si>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</si>
  <si>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</si>
  <si>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</si>
  <si>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</si>
  <si>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</si>
  <si>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</si>
  <si>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</si>
  <si>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</si>
  <si>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</si>
  <si>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</si>
  <si>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</si>
  <si>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</si>
  <si>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</si>
  <si>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</si>
  <si>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</si>
  <si>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</si>
  <si>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</si>
  <si>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</si>
  <si>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</si>
  <si>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</si>
  <si>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</si>
  <si>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</si>
  <si>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</si>
  <si>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</si>
  <si>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</si>
  <si>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</si>
  <si>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</si>
  <si>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</si>
  <si>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</si>
  <si>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</si>
  <si>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</si>
  <si>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</si>
  <si>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</si>
  <si>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</si>
  <si>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</si>
  <si>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</si>
  <si>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</si>
  <si>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</si>
  <si>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</si>
  <si>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</si>
  <si>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</si>
  <si>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</si>
  <si>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</si>
  <si>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</si>
  <si>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</si>
  <si>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</si>
  <si>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</si>
  <si>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</si>
  <si>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</si>
  <si>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</si>
  <si>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</si>
  <si>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</si>
  <si>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</si>
  <si>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</si>
  <si>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</si>
  <si>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</si>
  <si>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</si>
  <si>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</si>
  <si>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</si>
  <si>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</si>
  <si>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</si>
  <si>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</si>
  <si>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</si>
  <si>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</si>
  <si>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</si>
  <si>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</si>
  <si>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</si>
  <si>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</si>
  <si>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</si>
  <si>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</si>
  <si>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</si>
  <si>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</si>
  <si>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</si>
  <si>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</si>
  <si>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</si>
  <si>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</si>
  <si>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</si>
  <si>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</si>
  <si>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</si>
  <si>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</si>
  <si>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</si>
  <si>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</si>
  <si>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</si>
  <si>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</si>
  <si>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</si>
  <si>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</si>
  <si>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</si>
  <si>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</si>
  <si>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</si>
  <si>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</si>
  <si>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</si>
  <si>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</si>
  <si>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</si>
  <si>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</si>
  <si>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</si>
  <si>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</si>
  <si>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</si>
  <si>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</si>
  <si>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</si>
  <si>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</si>
  <si>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</si>
  <si>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</si>
  <si>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</si>
  <si>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</si>
  <si>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</si>
  <si>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</si>
  <si>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</si>
  <si>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</si>
  <si>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</si>
  <si>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</si>
  <si>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</si>
  <si>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</si>
  <si>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</si>
  <si>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</si>
  <si>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</si>
  <si>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</si>
  <si>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</si>
  <si>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</si>
  <si>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</si>
  <si>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</si>
  <si>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</si>
  <si>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</si>
  <si>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</si>
  <si>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</si>
  <si>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</si>
  <si>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</si>
  <si>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</si>
  <si>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</si>
  <si>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</si>
  <si>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</si>
  <si>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</si>
  <si>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</si>
  <si>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</si>
  <si>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</si>
  <si>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</si>
  <si>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</si>
  <si>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</si>
  <si>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</si>
  <si>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</si>
  <si>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</si>
  <si>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</si>
  <si>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</si>
  <si>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</si>
  <si>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</si>
  <si>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</si>
  <si>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</si>
  <si>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</si>
  <si>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</si>
  <si>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</si>
  <si>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</si>
  <si>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</si>
  <si>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</si>
  <si>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</si>
  <si>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</si>
  <si>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</si>
  <si>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</si>
  <si>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</si>
  <si>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</si>
  <si>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</si>
  <si>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</si>
  <si>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</si>
  <si>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</si>
  <si>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</si>
  <si>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</si>
  <si>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</si>
  <si>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</si>
  <si>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</si>
  <si>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</si>
  <si>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</si>
  <si>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</si>
  <si>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</si>
  <si>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</si>
  <si>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</si>
  <si>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</si>
  <si>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</si>
  <si>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</si>
  <si>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</si>
  <si>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</si>
  <si>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</si>
  <si>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</si>
  <si>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</si>
  <si>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</si>
  <si>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</si>
  <si>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</si>
  <si>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</si>
  <si>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</si>
  <si>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</si>
  <si>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</si>
  <si>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</si>
  <si>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</si>
  <si>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</si>
  <si>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</si>
  <si>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</si>
  <si>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</si>
  <si>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</si>
  <si>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</si>
  <si>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</si>
  <si>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</si>
  <si>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</si>
  <si>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</si>
  <si>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</si>
  <si>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</si>
  <si>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</si>
  <si>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</si>
  <si>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</si>
  <si>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</si>
  <si>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</si>
  <si>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</si>
  <si>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</si>
  <si>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</si>
  <si>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</si>
  <si>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</si>
  <si>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</si>
  <si>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</si>
  <si>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</si>
  <si>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</si>
  <si>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</si>
  <si>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</si>
  <si>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</si>
  <si>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</si>
  <si>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</si>
  <si>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</si>
  <si>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</si>
  <si>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</si>
  <si>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</si>
  <si>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</si>
  <si>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</si>
  <si>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</si>
  <si>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</si>
  <si>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</si>
  <si>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</si>
  <si>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</si>
  <si>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</si>
  <si>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</si>
  <si>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</si>
  <si>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</si>
  <si>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</si>
  <si>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</si>
  <si>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</si>
  <si>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</si>
  <si>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</si>
  <si>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</si>
  <si>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</si>
  <si>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</si>
  <si>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</si>
  <si>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</si>
  <si>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</si>
  <si>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</si>
  <si>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</si>
  <si>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</si>
  <si>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</si>
  <si>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</si>
  <si>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</si>
  <si>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</si>
  <si>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</si>
  <si>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</si>
  <si>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</si>
  <si>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</si>
  <si>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</si>
  <si>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</si>
  <si>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</si>
  <si>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</si>
  <si>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</si>
  <si>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</si>
  <si>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</si>
  <si>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</si>
  <si>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</si>
  <si>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</si>
  <si>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</si>
  <si>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</si>
  <si>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</si>
  <si>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</si>
  <si>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</si>
  <si>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</si>
  <si>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</si>
  <si>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</si>
  <si>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</si>
  <si>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</si>
  <si>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</si>
  <si>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</si>
  <si>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</si>
  <si>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</si>
  <si>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</si>
  <si>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</si>
  <si>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</si>
  <si>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</si>
  <si>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</si>
  <si>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</si>
  <si>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</si>
  <si>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</si>
  <si>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</si>
  <si>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</si>
  <si>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</si>
  <si>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</si>
  <si>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</si>
  <si>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</si>
  <si>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</si>
  <si>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</si>
  <si>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</si>
  <si>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</si>
  <si>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</si>
  <si>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</si>
  <si>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</si>
  <si>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</si>
  <si>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</si>
  <si>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</si>
  <si>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</si>
  <si>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</si>
  <si>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</si>
  <si>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</si>
  <si>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</si>
  <si>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</si>
  <si>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</si>
  <si>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</si>
  <si>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</si>
  <si>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</si>
  <si>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</si>
  <si>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</si>
  <si>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</si>
  <si>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</si>
  <si>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</si>
  <si>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</si>
  <si>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</si>
  <si>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</si>
  <si>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</si>
  <si>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</si>
  <si>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</si>
  <si>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</si>
  <si>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</si>
  <si>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</si>
  <si>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</si>
  <si>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</si>
  <si>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</si>
  <si>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</si>
  <si>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</si>
  <si>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</si>
  <si>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</si>
  <si>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</si>
  <si>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</si>
  <si>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</si>
  <si>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</si>
  <si>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</si>
  <si>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</si>
  <si>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</si>
  <si>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</si>
  <si>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</si>
  <si>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</si>
  <si>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</si>
  <si>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</si>
  <si>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</si>
  <si>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</si>
  <si>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</si>
  <si>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</si>
  <si>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</si>
  <si>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</si>
  <si>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</si>
  <si>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</si>
  <si>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</si>
  <si>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</si>
  <si>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</si>
  <si>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</si>
  <si>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</si>
  <si>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</si>
  <si>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</si>
  <si>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</si>
  <si>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</si>
  <si>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</si>
  <si>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</si>
  <si>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</si>
  <si>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</si>
  <si>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</si>
  <si>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</si>
  <si>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</si>
  <si>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</si>
  <si>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</si>
  <si>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</si>
  <si>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</si>
  <si>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</si>
  <si>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</si>
  <si>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</si>
  <si>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</si>
  <si>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</si>
  <si>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</si>
  <si>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</si>
  <si>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</si>
  <si>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</si>
  <si>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</si>
  <si>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</si>
  <si>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</si>
  <si>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</si>
  <si>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</si>
  <si>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</si>
  <si>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</si>
  <si>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</si>
  <si>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</si>
  <si>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</si>
  <si>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</si>
  <si>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</si>
  <si>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</si>
  <si>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</si>
  <si>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</si>
  <si>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</si>
  <si>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</si>
  <si>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</si>
  <si>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</si>
  <si>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</si>
  <si>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</si>
  <si>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</si>
  <si>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</si>
  <si>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</si>
  <si>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</si>
  <si>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</si>
  <si>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</si>
  <si>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</si>
  <si>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</si>
  <si>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</si>
  <si>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</si>
  <si>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</si>
  <si>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</si>
  <si>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</si>
  <si>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</si>
  <si>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</si>
  <si>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</si>
  <si>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</si>
  <si>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</si>
  <si>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</si>
  <si>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</si>
  <si>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</si>
  <si>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</si>
  <si>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</si>
  <si>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</si>
  <si>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</si>
  <si>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</si>
  <si>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</si>
  <si>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</si>
  <si>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</si>
  <si>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</si>
  <si>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</si>
  <si>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</si>
  <si>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</si>
  <si>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</si>
  <si>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</si>
  <si>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</si>
  <si>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</si>
  <si>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</si>
  <si>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</si>
  <si>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</si>
  <si>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</si>
  <si>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</si>
  <si>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</si>
  <si>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</si>
  <si>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</si>
  <si>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</si>
  <si>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</si>
  <si>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</si>
  <si>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</si>
  <si>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</si>
  <si>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</si>
  <si>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</si>
  <si>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</si>
  <si>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</si>
  <si>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</si>
  <si>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</si>
  <si>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</si>
  <si>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</si>
  <si>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</si>
  <si>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</si>
  <si>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</si>
  <si>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</si>
  <si>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</si>
  <si>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</si>
  <si>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</si>
  <si>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</si>
  <si>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</si>
  <si>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</si>
  <si>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</si>
  <si>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</si>
  <si>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</si>
  <si>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</si>
  <si>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</si>
  <si>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</si>
  <si>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</si>
  <si>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</si>
  <si>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</si>
  <si>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</si>
  <si>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</si>
  <si>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</si>
  <si>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</si>
  <si>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</si>
  <si>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</si>
  <si>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</si>
  <si>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</si>
  <si>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</si>
  <si>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</si>
  <si>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</si>
  <si>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</si>
  <si>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</si>
  <si>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</si>
  <si>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</si>
  <si>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</si>
  <si>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</si>
  <si>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</si>
  <si>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</si>
  <si>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</si>
  <si>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</si>
  <si>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</si>
  <si>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</si>
  <si>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</si>
  <si>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</si>
  <si>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</si>
  <si>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</si>
  <si>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</si>
  <si>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</si>
  <si>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</si>
  <si>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</si>
  <si>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</si>
  <si>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</si>
  <si>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</si>
  <si>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</si>
  <si>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</si>
  <si>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</si>
  <si>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</si>
  <si>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</si>
  <si>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</si>
  <si>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</si>
  <si>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</si>
  <si>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</si>
  <si>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</si>
  <si>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</si>
  <si>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</si>
  <si>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</si>
  <si>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</si>
  <si>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</si>
  <si>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</si>
  <si>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</si>
  <si>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</si>
  <si>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</si>
  <si>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</si>
  <si>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</si>
  <si>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</si>
  <si>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</si>
  <si>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</si>
  <si>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</si>
  <si>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</si>
  <si>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</si>
  <si>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</si>
  <si>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</si>
  <si>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</si>
  <si>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</si>
  <si>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</si>
  <si>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</si>
  <si>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</si>
  <si>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</si>
  <si>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</si>
  <si>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</si>
  <si>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</si>
  <si>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</si>
  <si>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</si>
  <si>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</si>
  <si>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</si>
  <si>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</si>
  <si>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</si>
  <si>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</si>
  <si>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</si>
  <si>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</si>
  <si>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</si>
  <si>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</si>
  <si>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</si>
  <si>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</si>
  <si>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</si>
  <si>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</si>
  <si>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</si>
  <si>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</si>
  <si>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</si>
  <si>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</si>
  <si>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</si>
  <si>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</si>
  <si>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</si>
  <si>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</si>
  <si>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</si>
  <si>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</si>
  <si>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</si>
  <si>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</si>
  <si>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</si>
  <si>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</si>
  <si>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</si>
  <si>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</si>
  <si>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</si>
  <si>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</si>
  <si>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</si>
  <si>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</si>
  <si>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</si>
  <si>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</si>
  <si>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</si>
  <si>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</si>
  <si>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</si>
  <si>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</si>
  <si>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</si>
  <si>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</si>
  <si>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</si>
  <si>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</si>
  <si>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</si>
  <si>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</si>
  <si>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</si>
  <si>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</si>
  <si>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</si>
  <si>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</si>
  <si>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</si>
  <si>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</si>
  <si>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</si>
  <si>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</si>
  <si>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</si>
  <si>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</si>
  <si>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</si>
  <si>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</si>
  <si>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</si>
  <si>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</si>
  <si>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</si>
  <si>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</si>
  <si>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</si>
  <si>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</si>
  <si>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</si>
  <si>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</si>
  <si>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</si>
  <si>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</si>
  <si>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</si>
  <si>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</si>
  <si>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</si>
  <si>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</si>
  <si>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</si>
  <si>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</si>
  <si>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</si>
  <si>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</si>
  <si>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</si>
  <si>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</si>
  <si>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</si>
  <si>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</si>
  <si>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</si>
  <si>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</si>
  <si>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</si>
  <si>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</si>
  <si>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</si>
  <si>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</si>
  <si>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</si>
  <si>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</si>
  <si>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</si>
  <si>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</si>
  <si>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</si>
  <si>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</si>
  <si>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</si>
  <si>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</si>
  <si>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</si>
  <si>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</si>
  <si>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</si>
  <si>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</si>
  <si>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</si>
  <si>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</si>
  <si>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</si>
  <si>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</si>
  <si>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</si>
  <si>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</si>
  <si>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</si>
  <si>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</si>
  <si>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</si>
  <si>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</si>
  <si>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</si>
  <si>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</si>
  <si>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</si>
  <si>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</si>
  <si>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</si>
  <si>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</si>
  <si>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</si>
  <si>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</si>
  <si>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</si>
  <si>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</si>
  <si>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</si>
  <si>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</si>
  <si>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</si>
  <si>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</si>
  <si>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</si>
  <si>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</si>
  <si>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</si>
  <si>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</si>
  <si>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</si>
  <si>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</si>
  <si>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</si>
  <si>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</si>
  <si>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</si>
  <si>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</si>
  <si>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</si>
  <si>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</si>
  <si>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</si>
  <si>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</si>
  <si>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</si>
  <si>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</si>
  <si>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</si>
  <si>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</si>
  <si>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</si>
  <si>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</si>
  <si>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</si>
  <si>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</si>
  <si>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</si>
  <si>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</si>
  <si>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</si>
  <si>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</si>
  <si>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</si>
  <si>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</si>
  <si>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</si>
  <si>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</si>
  <si>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</si>
  <si>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</si>
  <si>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</si>
  <si>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</si>
  <si>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</si>
  <si>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</si>
  <si>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</si>
  <si>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</si>
  <si>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</si>
  <si>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</si>
  <si>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</si>
  <si>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</si>
  <si>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</si>
  <si>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</si>
  <si>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</si>
  <si>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</si>
  <si>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</si>
  <si>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</si>
  <si>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</si>
  <si>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</si>
  <si>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</si>
  <si>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</si>
  <si>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</si>
  <si>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</si>
  <si>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</si>
  <si>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</si>
  <si>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</si>
  <si>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</si>
  <si>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</si>
  <si>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</si>
  <si>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</si>
  <si>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</si>
  <si>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</si>
  <si>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</si>
  <si>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</si>
  <si>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</si>
  <si>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</si>
  <si>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</si>
  <si>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</si>
  <si>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</si>
  <si>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</si>
  <si>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</si>
  <si>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</si>
  <si>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</si>
  <si>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</si>
  <si>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</si>
  <si>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</si>
  <si>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</si>
  <si>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</si>
  <si>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</si>
  <si>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</si>
  <si>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</si>
  <si>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</si>
  <si>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</si>
  <si>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</si>
  <si>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</si>
  <si>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</si>
  <si>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</si>
  <si>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</si>
  <si>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</si>
  <si>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</si>
  <si>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</si>
  <si>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</si>
  <si>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</si>
  <si>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</si>
  <si>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</si>
  <si>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</si>
  <si>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</si>
  <si>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</si>
  <si>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</si>
  <si>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</si>
  <si>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</si>
  <si>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</si>
  <si>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</si>
  <si>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</si>
  <si>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</si>
  <si>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</si>
  <si>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</si>
  <si>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</si>
  <si>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</si>
  <si>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</si>
  <si>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</si>
  <si>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</si>
  <si>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</si>
  <si>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</si>
  <si>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</si>
  <si>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</si>
  <si>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</si>
  <si>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</si>
  <si>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</si>
  <si>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</si>
  <si>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</si>
  <si>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</si>
  <si>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</si>
  <si>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</si>
  <si>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</si>
  <si>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</si>
  <si>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</si>
  <si>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</si>
  <si>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</si>
  <si>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</si>
  <si>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</si>
  <si>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</si>
  <si>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</si>
  <si>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</si>
  <si>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</si>
  <si>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</si>
  <si>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</si>
  <si>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</si>
  <si>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</si>
  <si>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</si>
  <si>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</si>
  <si>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</si>
  <si>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</si>
  <si>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</si>
  <si>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</si>
  <si>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</si>
  <si>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</si>
  <si>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</si>
  <si>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</si>
  <si>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</si>
  <si>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</si>
  <si>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</si>
  <si>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</si>
  <si>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</si>
  <si>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</si>
  <si>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</si>
  <si>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</si>
  <si>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</si>
  <si>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</si>
  <si>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</si>
  <si>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</si>
  <si>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</si>
  <si>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</si>
  <si>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</si>
  <si>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</si>
  <si>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</si>
  <si>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</si>
  <si>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</si>
  <si>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</si>
  <si>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</si>
  <si>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</si>
  <si>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</si>
  <si>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</si>
  <si>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</si>
  <si>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</si>
  <si>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</si>
  <si>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</si>
  <si>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</si>
  <si>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</si>
  <si>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</si>
  <si>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</si>
  <si>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</si>
  <si>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</si>
  <si>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</si>
  <si>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</si>
  <si>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</si>
  <si>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</si>
  <si>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</si>
  <si>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</si>
  <si>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</si>
  <si>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</si>
  <si>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</si>
  <si>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</si>
  <si>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</si>
  <si>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</si>
  <si>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</si>
  <si>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</si>
  <si>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</si>
  <si>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</si>
  <si>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</si>
  <si>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</si>
  <si>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</si>
  <si>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</si>
  <si>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</si>
  <si>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</si>
  <si>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</si>
  <si>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</si>
  <si>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</si>
  <si>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</si>
  <si>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</si>
  <si>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</si>
  <si>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</si>
  <si>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</si>
  <si>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</si>
  <si>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</si>
  <si>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</si>
  <si>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</si>
  <si>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</si>
  <si>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</si>
  <si>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</si>
  <si>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</si>
  <si>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</si>
  <si>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</si>
  <si>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</si>
  <si>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</si>
  <si>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</si>
  <si>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</si>
  <si>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</si>
  <si>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</si>
  <si>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</si>
  <si>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</si>
  <si>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</si>
  <si>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</si>
  <si>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</si>
  <si>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</si>
  <si>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</si>
  <si>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</si>
  <si>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</si>
  <si>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</si>
  <si>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</si>
  <si>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</si>
  <si>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</si>
  <si>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</si>
  <si>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</si>
  <si>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</si>
  <si>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</si>
  <si>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</si>
  <si>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</si>
  <si>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</si>
  <si>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</si>
  <si>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</si>
  <si>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</si>
  <si>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</si>
  <si>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</si>
  <si>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</si>
  <si>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</si>
  <si>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</si>
  <si>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</si>
  <si>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</si>
  <si>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</si>
  <si>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</si>
  <si>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</si>
  <si>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</si>
  <si>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</si>
  <si>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</si>
  <si>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</si>
  <si>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</si>
  <si>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</si>
  <si>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</si>
  <si>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</si>
  <si>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</si>
  <si>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</si>
  <si>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</si>
  <si>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</si>
  <si>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</si>
  <si>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</si>
  <si>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</si>
  <si>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</si>
  <si>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</si>
  <si>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</si>
  <si>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</si>
  <si>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</si>
  <si>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</si>
  <si>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</si>
  <si>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</si>
  <si>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</si>
  <si>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</si>
  <si>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</si>
  <si>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</si>
  <si>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</si>
  <si>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</si>
  <si>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</si>
  <si>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</si>
  <si>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</si>
  <si>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</si>
  <si>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</si>
  <si>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</si>
  <si>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</si>
  <si>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</si>
  <si>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</si>
  <si>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</si>
  <si>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</si>
  <si>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</si>
  <si>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</si>
  <si>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</si>
  <si>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</si>
  <si>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</si>
  <si>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</si>
  <si>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</si>
  <si>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</si>
  <si>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</si>
  <si>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</si>
  <si>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</si>
  <si>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</si>
  <si>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</si>
  <si>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</si>
  <si>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</si>
  <si>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</si>
  <si>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</si>
  <si>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</si>
  <si>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</si>
  <si>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</si>
  <si>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</si>
  <si>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</si>
  <si>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</si>
  <si>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</si>
  <si>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</si>
  <si>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</si>
  <si>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</si>
  <si>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</si>
  <si>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</si>
  <si>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</si>
  <si>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</si>
  <si>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</si>
  <si>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</si>
  <si>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</si>
  <si>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</si>
  <si>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</si>
  <si>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</si>
  <si>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</si>
  <si>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</si>
  <si>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</si>
  <si>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</si>
  <si>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</si>
  <si>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</si>
  <si>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</si>
  <si>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</si>
  <si>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</si>
  <si>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</si>
  <si>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</si>
  <si>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</si>
  <si>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</si>
  <si>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</si>
  <si>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</si>
  <si>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</si>
  <si>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</si>
  <si>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</si>
  <si>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</si>
  <si>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</si>
  <si>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</si>
  <si>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</si>
  <si>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</si>
  <si>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</si>
  <si>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</si>
  <si>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</si>
  <si>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</si>
  <si>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</si>
  <si>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</si>
  <si>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</si>
  <si>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</si>
  <si>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</si>
  <si>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</si>
  <si>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</si>
  <si>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</si>
  <si>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</si>
  <si>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</si>
  <si>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</si>
  <si>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</si>
  <si>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</si>
  <si>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</si>
  <si>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</si>
  <si>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</si>
  <si>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</si>
  <si>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</si>
  <si>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</si>
  <si>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</si>
  <si>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</si>
  <si>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</si>
  <si>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</si>
  <si>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</si>
  <si>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</si>
  <si>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</si>
  <si>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</si>
  <si>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</si>
  <si>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</si>
  <si>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</si>
  <si>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</si>
  <si>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</si>
  <si>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</si>
  <si>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</si>
  <si>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</si>
  <si>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</si>
  <si>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</si>
  <si>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</si>
  <si>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</si>
  <si>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</si>
  <si>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</si>
  <si>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</si>
  <si>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</si>
  <si>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</si>
  <si>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</si>
  <si>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</si>
  <si>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</si>
  <si>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</si>
  <si>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</si>
  <si>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</si>
  <si>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</si>
  <si>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</si>
  <si>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</si>
  <si>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</si>
  <si>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</si>
  <si>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</si>
  <si>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</si>
  <si>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</si>
  <si>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</si>
  <si>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</si>
  <si>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</si>
  <si>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</si>
  <si>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</si>
  <si>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</si>
  <si>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</si>
  <si>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</si>
  <si>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</si>
  <si>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</si>
  <si>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</si>
  <si>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</si>
  <si>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</si>
  <si>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</si>
  <si>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</si>
  <si>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</si>
  <si>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</si>
  <si>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</si>
  <si>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</si>
  <si>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</si>
  <si>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</si>
  <si>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</si>
  <si>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</si>
  <si>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</si>
  <si>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</si>
  <si>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</si>
  <si>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</si>
  <si>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</si>
  <si>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</si>
  <si>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</si>
  <si>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</si>
  <si>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</si>
  <si>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</si>
  <si>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</si>
  <si>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</si>
  <si>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</si>
  <si>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</si>
  <si>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</si>
  <si>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</si>
  <si>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</si>
  <si>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</si>
  <si>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</si>
  <si>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</si>
  <si>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</si>
  <si>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</si>
  <si>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</si>
  <si>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</si>
  <si>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</si>
  <si>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</si>
  <si>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</si>
  <si>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</si>
  <si>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</si>
  <si>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</si>
  <si>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</si>
  <si>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</si>
  <si>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</si>
  <si>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</si>
  <si>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</si>
  <si>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</si>
  <si>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</si>
  <si>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</si>
  <si>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</si>
  <si>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</si>
  <si>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</si>
  <si>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</si>
  <si>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</si>
  <si>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</si>
  <si>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</si>
  <si>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</si>
  <si>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</si>
  <si>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</si>
  <si>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</si>
  <si>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</si>
  <si>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</si>
  <si>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</si>
  <si>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</si>
  <si>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</si>
  <si>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</si>
  <si>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</si>
  <si>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</si>
  <si>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</si>
  <si>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</si>
  <si>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</si>
  <si>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</si>
  <si>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</si>
  <si>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</si>
  <si>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</si>
  <si>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</si>
  <si>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</si>
  <si>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</si>
  <si>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</si>
  <si>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</si>
  <si>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</si>
  <si>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</si>
  <si>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</si>
  <si>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</si>
  <si>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</si>
  <si>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</si>
  <si>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</si>
  <si>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</si>
  <si>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</si>
  <si>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</si>
  <si>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</si>
  <si>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</si>
  <si>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</si>
  <si>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</si>
  <si>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</si>
  <si>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</si>
  <si>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</si>
  <si>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</si>
  <si>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</si>
  <si>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</si>
  <si>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</si>
  <si>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</si>
  <si>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</si>
  <si>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</si>
  <si>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</si>
  <si>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</si>
  <si>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</si>
  <si>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</si>
  <si>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</si>
  <si>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</si>
  <si>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</si>
  <si>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</si>
  <si>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</si>
  <si>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</si>
  <si>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</si>
  <si>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</si>
  <si>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</si>
  <si>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</si>
  <si>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</si>
  <si>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</si>
  <si>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</si>
  <si>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</si>
  <si>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</si>
  <si>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</si>
  <si>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</si>
  <si>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</si>
  <si>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</si>
  <si>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</si>
  <si>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</si>
  <si>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</si>
  <si>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</si>
  <si>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</si>
  <si>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</si>
  <si>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</si>
  <si>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</si>
  <si>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</si>
  <si>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</si>
  <si>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</si>
  <si>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</si>
  <si>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</si>
  <si>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</si>
  <si>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</si>
  <si>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</si>
  <si>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</si>
  <si>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</si>
  <si>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</si>
  <si>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</si>
  <si>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</si>
  <si>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</si>
  <si>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</si>
  <si>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</si>
  <si>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</si>
  <si>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</si>
  <si>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</si>
  <si>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</si>
  <si>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</si>
  <si>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</si>
  <si>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</si>
  <si>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</si>
  <si>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</si>
  <si>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</si>
  <si>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</si>
  <si>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</si>
  <si>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</si>
  <si>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</si>
  <si>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</si>
  <si>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</si>
  <si>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</si>
  <si>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</si>
  <si>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</si>
  <si>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</si>
  <si>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</si>
  <si>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</si>
  <si>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</si>
  <si>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</si>
  <si>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</si>
  <si>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</si>
  <si>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</si>
  <si>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</si>
  <si>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</si>
  <si>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</si>
  <si>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</si>
  <si>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</si>
  <si>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</si>
  <si>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</si>
  <si>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</si>
  <si>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</si>
  <si>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</si>
  <si>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</si>
  <si>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</si>
  <si>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</si>
  <si>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</si>
  <si>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</si>
  <si>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</si>
  <si>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</si>
  <si>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</si>
  <si>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</si>
  <si>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</si>
  <si>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</si>
  <si>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</si>
  <si>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</si>
  <si>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</si>
  <si>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</si>
  <si>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</si>
  <si>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</si>
  <si>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</si>
  <si>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</si>
  <si>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</si>
  <si>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</si>
  <si>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</si>
  <si>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</si>
  <si>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</si>
  <si>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</si>
  <si>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</si>
  <si>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</si>
  <si>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</si>
  <si>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</si>
  <si>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</si>
  <si>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</si>
  <si>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</si>
  <si>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</si>
  <si>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</si>
  <si>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</si>
  <si>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</si>
  <si>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</si>
  <si>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</si>
  <si>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</si>
  <si>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</si>
  <si>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</si>
  <si>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</si>
  <si>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</si>
  <si>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</si>
  <si>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</si>
  <si>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</si>
  <si>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</si>
  <si>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</si>
  <si>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</si>
  <si>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</si>
  <si>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</si>
  <si>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</si>
  <si>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</si>
  <si>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</si>
  <si>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</si>
  <si>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</si>
  <si>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</si>
  <si>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</si>
  <si>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</si>
  <si>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</si>
  <si>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</si>
  <si>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</si>
  <si>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</si>
  <si>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</si>
  <si>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</si>
  <si>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</si>
  <si>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</si>
  <si>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</si>
  <si>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</si>
  <si>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</si>
  <si>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</si>
  <si>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</si>
  <si>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</si>
  <si>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</si>
  <si>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</si>
  <si>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</si>
  <si>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</si>
  <si>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</si>
  <si>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</si>
  <si>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</si>
  <si>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</si>
  <si>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</si>
  <si>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</si>
  <si>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</si>
  <si>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</si>
  <si>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</si>
  <si>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</si>
  <si>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</si>
  <si>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</si>
  <si>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</si>
  <si>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</si>
  <si>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</si>
  <si>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</si>
  <si>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</si>
  <si>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</si>
  <si>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</si>
  <si>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</si>
  <si>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</si>
  <si>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</si>
  <si>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</si>
  <si>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</si>
  <si>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</si>
  <si>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</si>
  <si>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</si>
  <si>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</si>
  <si>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</si>
  <si>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</si>
  <si>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</si>
  <si>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</si>
  <si>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</si>
  <si>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</si>
  <si>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</si>
  <si>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</si>
  <si>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</si>
  <si>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</si>
  <si>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</si>
  <si>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</si>
  <si>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</si>
  <si>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</si>
  <si>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</si>
  <si>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</si>
  <si>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</si>
  <si>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</si>
  <si>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</si>
  <si>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</si>
  <si>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</si>
  <si>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</si>
  <si>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</si>
  <si>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</si>
  <si>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</si>
  <si>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</si>
  <si>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</si>
  <si>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</si>
  <si>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</si>
  <si>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</si>
  <si>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</si>
  <si>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</si>
  <si>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</si>
  <si>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</si>
  <si>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</si>
  <si>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</si>
  <si>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</si>
  <si>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</si>
  <si>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</si>
  <si>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</si>
  <si>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</si>
  <si>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</si>
  <si>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</si>
  <si>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</si>
  <si>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</si>
  <si>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</si>
  <si>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</si>
  <si>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</si>
  <si>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</si>
  <si>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</si>
  <si>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</si>
  <si>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</si>
  <si>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</si>
  <si>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</si>
  <si>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</si>
  <si>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</si>
  <si>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</si>
  <si>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</si>
  <si>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</si>
  <si>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</si>
  <si>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</si>
  <si>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</si>
  <si>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</si>
  <si>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</si>
  <si>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</si>
  <si>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</si>
  <si>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</si>
  <si>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</si>
  <si>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</si>
  <si>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</si>
  <si>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</si>
  <si>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</si>
  <si>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</si>
  <si>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</si>
  <si>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</si>
  <si>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</si>
  <si>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</si>
  <si>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</si>
  <si>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</si>
  <si>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</si>
  <si>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</si>
  <si>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</si>
  <si>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</si>
  <si>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</si>
  <si>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</si>
  <si>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</si>
  <si>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</si>
  <si>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</si>
  <si>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</si>
  <si>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</si>
  <si>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</si>
  <si>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</si>
  <si>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</si>
  <si>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</si>
  <si>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</si>
  <si>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</si>
  <si>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</si>
  <si>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</si>
  <si>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</si>
  <si>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</si>
  <si>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</si>
  <si>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</si>
  <si>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</si>
  <si>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</si>
  <si>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</si>
  <si>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</si>
  <si>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</si>
  <si>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</si>
  <si>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</si>
  <si>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</si>
  <si>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</si>
  <si>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</si>
  <si>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</si>
  <si>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</si>
  <si>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</si>
  <si>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</si>
  <si>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</si>
  <si>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</si>
  <si>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</si>
  <si>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</si>
  <si>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</si>
  <si>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</si>
  <si>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</si>
  <si>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</si>
  <si>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</si>
  <si>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</si>
  <si>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</si>
  <si>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</si>
  <si>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</si>
  <si>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</si>
  <si>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</si>
  <si>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</si>
  <si>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</si>
  <si>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</si>
  <si>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</si>
  <si>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</si>
  <si>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</si>
  <si>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</si>
  <si>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</si>
  <si>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</si>
  <si>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</si>
  <si>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</si>
  <si>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</si>
  <si>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</si>
  <si>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</si>
  <si>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</si>
  <si>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</si>
  <si>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</si>
  <si>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</si>
  <si>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</si>
  <si>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</si>
  <si>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</si>
  <si>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</si>
  <si>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</si>
  <si>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</si>
  <si>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</si>
  <si>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</si>
  <si>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</si>
  <si>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</si>
  <si>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</si>
  <si>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</si>
  <si>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</si>
  <si>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</si>
  <si>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</si>
  <si>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</si>
  <si>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</si>
  <si>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</si>
  <si>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</si>
  <si>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</si>
  <si>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</si>
  <si>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</si>
  <si>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</si>
  <si>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</si>
  <si>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</si>
  <si>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</si>
  <si>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</si>
  <si>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</si>
  <si>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</si>
  <si>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</si>
  <si>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</si>
  <si>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</si>
  <si>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</si>
  <si>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</si>
  <si>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</si>
  <si>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</si>
  <si>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</si>
  <si>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</si>
  <si>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</si>
  <si>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</si>
  <si>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</si>
  <si>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</si>
  <si>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</si>
  <si>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</si>
  <si>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</si>
  <si>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</si>
  <si>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</si>
  <si>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</si>
  <si>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</si>
  <si>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</si>
  <si>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</si>
  <si>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</si>
  <si>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</si>
  <si>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</si>
  <si>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</si>
  <si>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</si>
  <si>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</si>
  <si>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</si>
  <si>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</si>
  <si>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</si>
  <si>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</si>
  <si>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</si>
  <si>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</si>
  <si>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</si>
  <si>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</si>
  <si>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</si>
  <si>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</si>
  <si>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</si>
  <si>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</si>
  <si>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</si>
  <si>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</si>
  <si>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</si>
  <si>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</si>
  <si>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</si>
  <si>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</si>
  <si>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</si>
  <si>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</si>
  <si>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</si>
  <si>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</si>
  <si>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</si>
  <si>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</si>
  <si>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</si>
  <si>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</si>
  <si>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</si>
  <si>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</si>
  <si>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</si>
  <si>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</si>
  <si>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</si>
  <si>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</si>
  <si>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</si>
  <si>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</si>
  <si>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</si>
  <si>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</si>
  <si>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</si>
  <si>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</si>
  <si>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</si>
  <si>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</si>
  <si>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</si>
  <si>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</si>
  <si>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</si>
  <si>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</si>
  <si>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</si>
  <si>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</si>
  <si>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</si>
  <si>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</si>
  <si>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</si>
  <si>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</si>
  <si>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</si>
  <si>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</si>
  <si>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</si>
  <si>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</si>
  <si>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</si>
  <si>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</si>
  <si>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</si>
  <si>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</si>
  <si>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</si>
  <si>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</si>
  <si>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</si>
  <si>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</si>
  <si>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</si>
  <si>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</si>
  <si>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</si>
  <si>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</si>
  <si>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</si>
  <si>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</si>
  <si>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</si>
  <si>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</si>
  <si>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</si>
  <si>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</si>
  <si>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</si>
  <si>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</si>
  <si>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</si>
  <si>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</si>
  <si>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</si>
  <si>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</si>
  <si>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</si>
  <si>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</si>
  <si>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</si>
  <si>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</si>
  <si>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</si>
  <si>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</si>
  <si>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</si>
  <si>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</si>
  <si>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</si>
  <si>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</si>
  <si>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</si>
  <si>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</si>
  <si>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</si>
  <si>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</si>
  <si>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</si>
  <si>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</si>
  <si>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</si>
  <si>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</si>
  <si>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</si>
  <si>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</si>
  <si>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</si>
  <si>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</si>
  <si>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</si>
  <si>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</si>
  <si>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</si>
  <si>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</si>
  <si>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</si>
  <si>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</si>
  <si>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</si>
  <si>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</si>
  <si>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</si>
  <si>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</si>
  <si>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</si>
  <si>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</si>
  <si>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</si>
  <si>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</si>
  <si>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</si>
  <si>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</si>
  <si>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</si>
  <si>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</si>
  <si>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</si>
  <si>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</si>
  <si>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</si>
  <si>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</si>
  <si>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</si>
  <si>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</si>
  <si>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</si>
  <si>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</si>
  <si>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</si>
  <si>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</si>
  <si>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</si>
  <si>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</si>
  <si>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</si>
  <si>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</si>
  <si>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</si>
  <si>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</si>
  <si>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</si>
  <si>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</si>
  <si>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</si>
  <si>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</si>
  <si>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</si>
  <si>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</si>
  <si>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</si>
  <si>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</si>
  <si>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</si>
  <si>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</si>
  <si>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</si>
  <si>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</si>
  <si>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</si>
  <si>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</si>
  <si>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</si>
  <si>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</si>
  <si>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</si>
  <si>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</si>
  <si>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</si>
  <si>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</si>
  <si>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</si>
  <si>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</si>
  <si>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</si>
  <si>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</si>
  <si>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</si>
  <si>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</si>
  <si>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</si>
  <si>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</si>
  <si>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</si>
  <si>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</si>
  <si>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</si>
  <si>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</si>
  <si>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</si>
  <si>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</si>
  <si>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</si>
  <si>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</si>
  <si>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</si>
  <si>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</si>
  <si>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</si>
  <si>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</si>
  <si>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</si>
  <si>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</si>
  <si>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</si>
  <si>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</si>
  <si>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</si>
  <si>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</si>
  <si>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</si>
  <si>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</si>
  <si>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</si>
  <si>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</si>
  <si>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</si>
  <si>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</si>
  <si>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</si>
  <si>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</si>
  <si>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</si>
  <si>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</si>
  <si>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</si>
  <si>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</si>
  <si>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</si>
  <si>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</si>
  <si>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</si>
  <si>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</si>
  <si>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</si>
  <si>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</si>
  <si>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</si>
  <si>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</si>
  <si>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</si>
  <si>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</si>
  <si>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</si>
  <si>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</si>
  <si>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</si>
  <si>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</si>
  <si>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</si>
  <si>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</si>
  <si>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</si>
  <si>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</si>
  <si>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</si>
  <si>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</si>
  <si>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</si>
  <si>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</si>
  <si>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</si>
  <si>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</si>
  <si>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</si>
  <si>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</si>
  <si>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</si>
  <si>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</si>
  <si>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</si>
  <si>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</si>
  <si>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</si>
  <si>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</si>
  <si>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</si>
  <si>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</si>
  <si>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</si>
  <si>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</si>
  <si>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</si>
  <si>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</si>
  <si>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</si>
  <si>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</si>
  <si>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</si>
  <si>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</si>
  <si>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</si>
  <si>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</si>
  <si>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</si>
  <si>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</si>
  <si>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</si>
  <si>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</si>
  <si>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</si>
  <si>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</si>
  <si>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</si>
  <si>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</si>
  <si>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</si>
  <si>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</si>
  <si>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</si>
  <si>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</si>
  <si>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</si>
  <si>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</si>
  <si>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</si>
  <si>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</si>
  <si>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</si>
  <si>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</si>
  <si>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</si>
  <si>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</si>
  <si>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</si>
  <si>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</si>
  <si>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</si>
  <si>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</si>
  <si>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</si>
  <si>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</si>
  <si>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</si>
  <si>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</si>
  <si>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</si>
  <si>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</si>
  <si>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</si>
  <si>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</si>
  <si>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</si>
  <si>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</si>
  <si>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</si>
  <si>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</si>
  <si>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</si>
  <si>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</si>
  <si>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</si>
  <si>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</si>
  <si>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</si>
  <si>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</si>
  <si>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</si>
  <si>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</si>
  <si>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</si>
  <si>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</si>
  <si>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</si>
  <si>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</si>
  <si>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</si>
  <si>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</si>
  <si>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</si>
  <si>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</si>
  <si>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</si>
  <si>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</si>
  <si>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</si>
  <si>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</si>
  <si>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</si>
  <si>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</si>
  <si>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</si>
  <si>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</si>
  <si>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</si>
  <si>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</si>
  <si>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</si>
  <si>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</si>
  <si>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</si>
  <si>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</si>
  <si>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</si>
  <si>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</si>
  <si>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</si>
  <si>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</si>
  <si>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</si>
  <si>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</si>
  <si>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</si>
  <si>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</si>
  <si>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</si>
  <si>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</si>
  <si>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</si>
  <si>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</si>
  <si>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</si>
  <si>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</si>
  <si>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</si>
  <si>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</si>
  <si>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</si>
  <si>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</si>
  <si>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</si>
  <si>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</si>
  <si>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</si>
  <si>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</si>
  <si>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</si>
  <si>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</si>
  <si>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</si>
  <si>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</si>
  <si>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</si>
  <si>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</si>
  <si>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</si>
  <si>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</si>
  <si>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</si>
  <si>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</si>
  <si>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</si>
  <si>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</si>
  <si>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</si>
  <si>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</si>
  <si>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</si>
  <si>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</si>
  <si>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</si>
  <si>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</si>
  <si>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</si>
  <si>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</si>
  <si>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</si>
  <si>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</si>
  <si>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</si>
  <si>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</si>
  <si>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</si>
  <si>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</si>
  <si>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</si>
  <si>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</si>
  <si>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</si>
  <si>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</si>
  <si>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</si>
  <si>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</si>
  <si>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</si>
  <si>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</si>
  <si>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</si>
  <si>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</si>
  <si>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</si>
  <si>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</si>
  <si>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</si>
  <si>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</si>
  <si>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</si>
  <si>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</si>
  <si>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</si>
  <si>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</si>
  <si>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</si>
  <si>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</si>
  <si>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</si>
  <si>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</si>
  <si>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</si>
  <si>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</si>
  <si>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</si>
  <si>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</si>
  <si>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</si>
  <si>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</si>
  <si>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</si>
  <si>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</si>
  <si>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</si>
  <si>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</si>
  <si>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</si>
  <si>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</si>
  <si>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</si>
  <si>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</si>
  <si>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</si>
  <si>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</si>
  <si>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</si>
  <si>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</si>
  <si>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</si>
  <si>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</si>
  <si>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</si>
  <si>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</si>
  <si>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</si>
  <si>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</si>
  <si>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</si>
  <si>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</si>
  <si>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</si>
  <si>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</si>
  <si>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</si>
  <si>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</si>
  <si>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</si>
  <si>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</si>
  <si>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</si>
  <si>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</si>
  <si>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</si>
  <si>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</si>
  <si>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</si>
  <si>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</si>
  <si>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</si>
  <si>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</si>
  <si>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</si>
  <si>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</si>
  <si>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</si>
  <si>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</si>
  <si>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</si>
  <si>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</si>
  <si>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</si>
  <si>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</si>
  <si>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</si>
  <si>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</si>
  <si>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</si>
  <si>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</si>
  <si>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</si>
  <si>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</si>
  <si>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</si>
  <si>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</si>
  <si>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</si>
  <si>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</si>
  <si>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</si>
  <si>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</si>
  <si>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</si>
  <si>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</si>
  <si>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</si>
  <si>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</si>
  <si>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</si>
  <si>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</si>
  <si>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</si>
  <si>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</si>
  <si>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</si>
  <si>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</si>
  <si>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</si>
  <si>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</si>
  <si>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</si>
  <si>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</si>
  <si>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</si>
  <si>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</si>
  <si>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</si>
  <si>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</si>
  <si>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</si>
  <si>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</si>
  <si>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</si>
  <si>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</si>
  <si>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</si>
  <si>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</si>
  <si>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</si>
  <si>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</si>
  <si>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</si>
  <si>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</si>
  <si>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</si>
  <si>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</si>
  <si>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</si>
  <si>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</si>
  <si>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</si>
  <si>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</si>
  <si>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</si>
  <si>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</si>
  <si>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</si>
  <si>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</si>
  <si>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</si>
  <si>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</si>
  <si>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</si>
  <si>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</si>
  <si>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</si>
  <si>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</si>
  <si>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</si>
  <si>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</si>
  <si>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</si>
  <si>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</si>
  <si>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</si>
  <si>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</si>
  <si>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</si>
  <si>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</si>
  <si>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</si>
  <si>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</si>
  <si>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</si>
  <si>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</si>
  <si>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</si>
  <si>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</si>
  <si>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</si>
  <si>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</si>
  <si>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</si>
  <si>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</si>
  <si>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</si>
  <si>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</si>
  <si>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</si>
  <si>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</si>
  <si>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</si>
  <si>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</si>
  <si>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</si>
  <si>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</si>
  <si>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</si>
  <si>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</si>
  <si>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</si>
  <si>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</si>
  <si>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</si>
  <si>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</si>
  <si>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</si>
  <si>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</si>
  <si>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</si>
  <si>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</si>
  <si>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</si>
  <si>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</si>
  <si>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</si>
  <si>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</si>
  <si>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</si>
  <si>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</si>
  <si>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</si>
  <si>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</si>
  <si>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</si>
  <si>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</si>
  <si>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</si>
  <si>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</si>
  <si>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</si>
  <si>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</si>
  <si>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</si>
  <si>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</si>
  <si>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</si>
  <si>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</si>
  <si>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</si>
  <si>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</si>
  <si>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</si>
  <si>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</si>
  <si>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</si>
  <si>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</si>
  <si>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</si>
  <si>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</si>
  <si>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</si>
  <si>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</si>
  <si>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</si>
  <si>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</si>
  <si>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</si>
  <si>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</si>
  <si>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</si>
  <si>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</si>
  <si>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</si>
  <si>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</si>
  <si>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</si>
  <si>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</si>
  <si>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</si>
  <si>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</si>
  <si>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</si>
  <si>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</si>
  <si>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</si>
  <si>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</si>
  <si>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</si>
  <si>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</si>
  <si>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</si>
  <si>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</si>
  <si>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</si>
  <si>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</si>
  <si>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</si>
  <si>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</si>
  <si>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</si>
  <si>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</si>
  <si>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</si>
  <si>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</si>
  <si>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</si>
  <si>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</si>
  <si>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</si>
  <si>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</si>
  <si>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</si>
  <si>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</si>
  <si>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</si>
  <si>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</si>
  <si>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</si>
  <si>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</si>
  <si>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</si>
  <si>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</si>
  <si>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</si>
  <si>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</si>
  <si>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</si>
  <si>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</si>
  <si>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</si>
  <si>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</si>
  <si>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</si>
  <si>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</si>
  <si>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</si>
  <si>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</si>
  <si>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</si>
  <si>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</si>
  <si>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</si>
  <si>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</si>
  <si>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</si>
  <si>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</si>
  <si>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</si>
  <si>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</si>
  <si>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</si>
  <si>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</si>
  <si>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</si>
  <si>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</si>
  <si>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</si>
  <si>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</si>
  <si>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</si>
  <si>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</si>
  <si>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</si>
  <si>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</si>
  <si>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</si>
  <si>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</si>
  <si>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</si>
  <si>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</si>
  <si>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</si>
  <si>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</si>
  <si>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</si>
  <si>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</si>
  <si>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</si>
  <si>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</si>
  <si>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</si>
  <si>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</si>
  <si>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</si>
  <si>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</si>
  <si>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</si>
  <si>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</si>
  <si>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</si>
  <si>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</si>
  <si>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</si>
  <si>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</si>
  <si>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</si>
  <si>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</si>
  <si>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</si>
  <si>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</si>
  <si>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</si>
  <si>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</si>
  <si>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</si>
  <si>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</si>
  <si>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</si>
  <si>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</si>
  <si>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</si>
  <si>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</si>
  <si>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</si>
  <si>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</si>
  <si>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</si>
  <si>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</si>
  <si>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</si>
  <si>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</si>
  <si>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</si>
  <si>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</si>
  <si>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</si>
  <si>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</si>
  <si>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</si>
  <si>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</si>
  <si>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</si>
  <si>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</si>
  <si>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</si>
  <si>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</si>
  <si>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</si>
  <si>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</si>
  <si>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</si>
  <si>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</si>
  <si>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</si>
  <si>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</si>
  <si>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</si>
  <si>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</si>
  <si>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</si>
  <si>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</si>
  <si>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</si>
  <si>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</si>
  <si>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</si>
  <si>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</si>
  <si>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</si>
  <si>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</si>
  <si>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</si>
  <si>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</si>
  <si>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</si>
  <si>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</si>
  <si>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</si>
  <si>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</si>
  <si>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</si>
  <si>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</si>
  <si>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</si>
  <si>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</si>
  <si>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</si>
  <si>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</si>
  <si>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</si>
  <si>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</si>
  <si>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</si>
  <si>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</si>
  <si>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</si>
  <si>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</si>
  <si>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</si>
  <si>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</si>
  <si>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</si>
  <si>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</si>
  <si>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</si>
  <si>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</si>
  <si>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</si>
  <si>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</si>
  <si>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</si>
  <si>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</si>
  <si>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</si>
  <si>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</si>
  <si>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</si>
  <si>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</si>
  <si>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</si>
  <si>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</si>
  <si>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</si>
  <si>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</si>
  <si>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</si>
  <si>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</si>
  <si>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</si>
  <si>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</si>
  <si>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</si>
  <si>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</si>
  <si>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</si>
  <si>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</si>
  <si>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</si>
  <si>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</si>
  <si>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</si>
  <si>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</si>
  <si>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</si>
  <si>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</si>
  <si>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</si>
  <si>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</si>
  <si>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</si>
  <si>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</si>
  <si>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</si>
  <si>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</si>
  <si>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</si>
  <si>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</si>
  <si>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</si>
  <si>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</si>
  <si>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</si>
  <si>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</si>
  <si>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</si>
  <si>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</si>
  <si>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</si>
  <si>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</si>
  <si>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</si>
  <si>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</si>
  <si>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</si>
  <si>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</si>
  <si>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</si>
  <si>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</si>
  <si>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</si>
  <si>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</si>
  <si>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</si>
  <si>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</si>
  <si>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</si>
  <si>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</si>
  <si>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</si>
  <si>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</si>
  <si>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</si>
  <si>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</si>
  <si>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</si>
  <si>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</si>
  <si>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</si>
  <si>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</si>
  <si>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</si>
  <si>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</si>
  <si>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</si>
  <si>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</si>
  <si>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</si>
  <si>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</si>
  <si>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</si>
  <si>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</si>
  <si>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</si>
  <si>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</si>
  <si>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</si>
  <si>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</si>
  <si>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</si>
  <si>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</si>
  <si>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</si>
  <si>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</si>
  <si>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</si>
  <si>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</si>
  <si>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</si>
  <si>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</si>
  <si>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</si>
  <si>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</si>
  <si>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</si>
  <si>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</si>
  <si>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</si>
  <si>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</si>
  <si>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</si>
  <si>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</si>
  <si>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</si>
  <si>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</si>
  <si>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</si>
  <si>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</si>
  <si>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</si>
  <si>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</si>
  <si>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</si>
  <si>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</si>
  <si>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</si>
  <si>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</si>
  <si>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</si>
  <si>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</si>
  <si>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</si>
  <si>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</si>
  <si>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</si>
  <si>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</si>
  <si>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</si>
  <si>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</si>
  <si>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</si>
  <si>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</si>
  <si>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</si>
  <si>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</si>
  <si>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</si>
  <si>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</si>
  <si>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</si>
  <si>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</si>
  <si>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</si>
  <si>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</si>
  <si>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</si>
  <si>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</si>
  <si>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</si>
  <si>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</si>
  <si>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</si>
  <si>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</si>
  <si>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</si>
  <si>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</si>
  <si>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</si>
  <si>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</si>
  <si>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</si>
  <si>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</si>
  <si>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</si>
  <si>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</si>
  <si>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</si>
  <si>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</si>
  <si>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</si>
  <si>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</si>
  <si>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</si>
  <si>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</si>
  <si>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</si>
  <si>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</si>
  <si>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</si>
  <si>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</si>
  <si>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</si>
  <si>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</si>
  <si>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</si>
  <si>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</si>
  <si>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</si>
  <si>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</si>
  <si>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</si>
  <si>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</si>
  <si>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</si>
  <si>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</si>
  <si>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</si>
  <si>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</si>
  <si>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</si>
  <si>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</si>
  <si>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</si>
  <si>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</si>
  <si>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</si>
  <si>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</si>
  <si>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</si>
  <si>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</si>
  <si>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</si>
  <si>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</si>
  <si>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</si>
  <si>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</si>
  <si>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</si>
  <si>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</si>
  <si>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</si>
  <si>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</si>
  <si>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</si>
  <si>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</si>
  <si>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</si>
  <si>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</si>
  <si>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</si>
  <si>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</si>
  <si>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</si>
  <si>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</si>
  <si>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</si>
  <si>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</si>
  <si>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</si>
  <si>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</si>
  <si>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</si>
  <si>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</si>
  <si>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</si>
  <si>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</si>
  <si>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</si>
  <si>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</si>
  <si>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</si>
  <si>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</si>
  <si>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</si>
  <si>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</si>
  <si>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</si>
  <si>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</si>
  <si>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</si>
  <si>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</si>
  <si>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</si>
  <si>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</si>
  <si>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</si>
  <si>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</si>
  <si>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</si>
  <si>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</si>
  <si>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</si>
  <si>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</si>
  <si>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</si>
  <si>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</si>
  <si>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</si>
  <si>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</si>
  <si>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</si>
  <si>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</si>
  <si>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</si>
  <si>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</si>
  <si>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</si>
  <si>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</si>
  <si>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</si>
  <si>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</si>
  <si>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</si>
  <si>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</si>
  <si>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</si>
  <si>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</si>
  <si>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</si>
  <si>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</si>
  <si>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</si>
  <si>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</si>
  <si>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</si>
  <si>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</si>
  <si>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</si>
  <si>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</si>
  <si>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</si>
  <si>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</si>
  <si>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</si>
  <si>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</si>
  <si>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</si>
  <si>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</si>
  <si>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</si>
  <si>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</si>
  <si>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</si>
  <si>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</si>
  <si>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</si>
  <si>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</si>
  <si>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</si>
  <si>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</si>
  <si>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</si>
  <si>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</si>
  <si>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</si>
  <si>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</si>
  <si>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</si>
  <si>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</si>
  <si>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</si>
  <si>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</si>
  <si>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</si>
  <si>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</si>
  <si>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</si>
  <si>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</si>
  <si>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</si>
  <si>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</si>
  <si>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</si>
  <si>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</si>
  <si>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</si>
  <si>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</si>
  <si>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</si>
  <si>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</si>
  <si>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</si>
  <si>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</si>
  <si>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</si>
  <si>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</si>
  <si>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</si>
  <si>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</si>
  <si>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</si>
  <si>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</si>
  <si>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</si>
  <si>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</si>
  <si>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</si>
  <si>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</si>
  <si>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</si>
  <si>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</si>
  <si>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</si>
  <si>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</si>
  <si>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</si>
  <si>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</si>
  <si>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</si>
  <si>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</si>
  <si>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</si>
  <si>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</si>
  <si>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</si>
  <si>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</si>
  <si>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</si>
  <si>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</si>
  <si>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</si>
  <si>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</si>
  <si>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</si>
  <si>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</si>
  <si>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</si>
  <si>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</si>
  <si>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</si>
  <si>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</si>
  <si>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</si>
  <si>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</si>
  <si>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</si>
  <si>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</si>
  <si>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</si>
  <si>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</si>
  <si>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</si>
  <si>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</si>
  <si>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</si>
  <si>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</si>
  <si>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</si>
  <si>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</si>
  <si>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</si>
  <si>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</si>
  <si>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</si>
  <si>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</si>
  <si>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</si>
  <si>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</si>
  <si>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</si>
  <si>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</si>
  <si>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</si>
  <si>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</si>
  <si>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</si>
  <si>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</si>
  <si>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</si>
  <si>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</si>
  <si>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</si>
  <si>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</si>
  <si>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</si>
  <si>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</si>
  <si>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</si>
  <si>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</si>
  <si>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</si>
  <si>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</si>
  <si>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</si>
  <si>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</si>
  <si>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</si>
  <si>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</si>
  <si>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</si>
  <si>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</si>
  <si>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</si>
  <si>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</si>
  <si>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</si>
  <si>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</si>
  <si>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</si>
  <si>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</si>
  <si>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</si>
  <si>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</si>
  <si>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</si>
  <si>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</si>
  <si>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</si>
  <si>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</si>
  <si>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</si>
  <si>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</si>
  <si>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</si>
  <si>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</si>
  <si>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</si>
  <si>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</si>
  <si>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</si>
  <si>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</si>
  <si>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</si>
  <si>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</si>
  <si>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</si>
  <si>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</si>
  <si>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</si>
  <si>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</si>
  <si>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</si>
  <si>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</si>
  <si>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</si>
  <si>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</si>
  <si>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</si>
  <si>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</si>
  <si>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</si>
  <si>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</si>
  <si>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</si>
  <si>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</si>
  <si>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</si>
  <si>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</si>
  <si>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</si>
  <si>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</si>
  <si>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</si>
  <si>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</si>
  <si>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</si>
  <si>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</si>
  <si>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</si>
  <si>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</si>
  <si>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</si>
  <si>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</si>
  <si>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</si>
  <si>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</si>
  <si>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</si>
  <si>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</si>
  <si>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</si>
  <si>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</si>
  <si>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</si>
  <si>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</si>
  <si>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</si>
  <si>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</si>
  <si>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</si>
  <si>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</si>
  <si>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</si>
  <si>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</si>
  <si>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</si>
  <si>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</si>
  <si>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</si>
  <si>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</si>
  <si>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</si>
  <si>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</si>
  <si>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</si>
  <si>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</si>
  <si>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</si>
  <si>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</si>
  <si>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</si>
  <si>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</si>
  <si>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</si>
  <si>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</si>
  <si>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</si>
  <si>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</si>
  <si>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</si>
  <si>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</si>
  <si>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</si>
  <si>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</si>
  <si>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</si>
  <si>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</si>
  <si>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</si>
  <si>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</si>
  <si>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</si>
  <si>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</si>
  <si>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</si>
  <si>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</si>
  <si>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</si>
  <si>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</si>
  <si>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</si>
  <si>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</si>
  <si>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</si>
  <si>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</si>
  <si>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</si>
  <si>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</si>
  <si>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</si>
  <si>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</si>
  <si>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</si>
  <si>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</si>
  <si>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</si>
  <si>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</si>
  <si>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</si>
  <si>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</si>
  <si>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</si>
  <si>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</si>
  <si>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</si>
  <si>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</si>
  <si>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</si>
  <si>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</si>
  <si>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</si>
  <si>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</si>
  <si>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</si>
  <si>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</si>
  <si>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</si>
  <si>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</si>
  <si>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</si>
  <si>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</si>
  <si>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</si>
  <si>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</si>
  <si>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</si>
  <si>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</si>
  <si>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</si>
  <si>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</si>
  <si>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</si>
  <si>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</si>
  <si>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</si>
  <si>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</si>
  <si>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</si>
  <si>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</si>
  <si>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</si>
  <si>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</si>
  <si>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</si>
  <si>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</si>
  <si>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</si>
  <si>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</si>
  <si>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</si>
  <si>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</si>
  <si>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</si>
  <si>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</si>
  <si>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</si>
  <si>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</si>
  <si>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</si>
  <si>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</si>
  <si>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</si>
  <si>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</si>
  <si>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</si>
  <si>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</si>
  <si>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</si>
  <si>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</si>
  <si>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</si>
  <si>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</si>
  <si>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</si>
  <si>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</si>
  <si>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</si>
  <si>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</si>
  <si>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</si>
  <si>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</si>
  <si>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</si>
  <si>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</si>
  <si>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</si>
  <si>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</si>
  <si>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</si>
  <si>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</si>
  <si>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</si>
  <si>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</si>
  <si>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</si>
  <si>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</si>
  <si>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</si>
  <si>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</si>
  <si>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</si>
  <si>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</si>
  <si>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</si>
  <si>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</si>
  <si>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</si>
  <si>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</si>
  <si>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</si>
  <si>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</si>
  <si>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</si>
  <si>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</si>
  <si>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</si>
  <si>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</si>
  <si>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</si>
  <si>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</si>
  <si>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</si>
  <si>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</si>
  <si>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</si>
  <si>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</si>
  <si>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</si>
  <si>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</si>
  <si>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</si>
  <si>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</si>
  <si>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</si>
  <si>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</si>
  <si>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</si>
  <si>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</si>
  <si>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</si>
  <si>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</si>
  <si>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</si>
  <si>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</si>
  <si>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</si>
  <si>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</si>
  <si>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</si>
  <si>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</si>
  <si>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</si>
  <si>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</si>
  <si>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</si>
  <si>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</si>
  <si>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</si>
  <si>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</si>
  <si>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</si>
  <si>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</si>
  <si>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</si>
  <si>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</si>
  <si>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</si>
  <si>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</si>
  <si>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</si>
  <si>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</si>
  <si>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</si>
  <si>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</si>
  <si>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</si>
  <si>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</si>
  <si>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</si>
  <si>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</si>
  <si>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</si>
  <si>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</si>
  <si>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</si>
  <si>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</si>
  <si>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</si>
  <si>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</si>
  <si>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</si>
  <si>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</si>
  <si>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</si>
  <si>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</si>
  <si>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</si>
  <si>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</si>
  <si>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</si>
  <si>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</si>
  <si>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</si>
  <si>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</si>
  <si>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</si>
  <si>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</si>
  <si>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</si>
  <si>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</si>
  <si>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</si>
  <si>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</si>
  <si>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</si>
  <si>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</si>
  <si>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</si>
  <si>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</si>
  <si>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</si>
  <si>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</si>
  <si>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</si>
  <si>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</si>
  <si>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</si>
  <si>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</si>
  <si>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</si>
  <si>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</si>
  <si>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</si>
  <si>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</si>
  <si>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</si>
  <si>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</si>
  <si>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</si>
  <si>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</si>
  <si>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</si>
  <si>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</si>
  <si>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</si>
  <si>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</si>
  <si>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</si>
  <si>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</si>
  <si>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</si>
  <si>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</si>
  <si>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</si>
  <si>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</si>
  <si>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</si>
  <si>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</si>
  <si>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</si>
  <si>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</si>
  <si>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</si>
  <si>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</si>
  <si>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</si>
  <si>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</si>
  <si>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</si>
  <si>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</si>
  <si>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</si>
  <si>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</si>
  <si>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</si>
  <si>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</si>
  <si>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</si>
  <si>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</si>
  <si>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</si>
  <si>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</si>
  <si>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</si>
  <si>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</si>
  <si>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</si>
  <si>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</si>
  <si>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</si>
  <si>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</si>
  <si>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</si>
  <si>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</si>
  <si>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</si>
  <si>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</si>
  <si>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</si>
  <si>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</si>
  <si>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</si>
  <si>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</si>
  <si>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</si>
  <si>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</si>
  <si>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</si>
  <si>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</si>
  <si>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</si>
  <si>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</si>
  <si>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</si>
  <si>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</si>
  <si>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</si>
  <si>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</si>
  <si>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</si>
  <si>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</si>
  <si>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</si>
  <si>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</si>
  <si>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</si>
  <si>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</si>
  <si>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</si>
  <si>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</si>
  <si>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</si>
  <si>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</si>
  <si>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</si>
  <si>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</si>
  <si>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</si>
  <si>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</si>
  <si>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</si>
  <si>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</si>
  <si>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</si>
  <si>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</si>
  <si>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</si>
  <si>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</si>
  <si>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</si>
  <si>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</si>
  <si>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</si>
  <si>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</si>
  <si>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</si>
  <si>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</si>
  <si>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</si>
  <si>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</si>
  <si>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</si>
  <si>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</si>
  <si>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</si>
  <si>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</si>
  <si>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</si>
  <si>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</si>
  <si>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</si>
  <si>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</si>
  <si>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</si>
  <si>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</si>
  <si>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</si>
  <si>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</si>
  <si>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</si>
  <si>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</si>
  <si>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</si>
  <si>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</si>
  <si>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</si>
  <si>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</si>
  <si>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</si>
  <si>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</si>
  <si>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</si>
  <si>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</si>
  <si>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</si>
  <si>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</si>
  <si>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</si>
  <si>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</si>
  <si>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</si>
  <si>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</si>
  <si>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</si>
  <si>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</si>
  <si>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</si>
  <si>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</si>
  <si>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</si>
  <si>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</si>
  <si>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</si>
  <si>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</si>
  <si>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</si>
  <si>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</si>
  <si>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</si>
  <si>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</si>
  <si>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</si>
  <si>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</si>
  <si>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</si>
  <si>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</si>
  <si>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</si>
  <si>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</si>
  <si>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</si>
  <si>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</si>
  <si>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</si>
  <si>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</si>
  <si>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</si>
  <si>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</si>
  <si>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</si>
  <si>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</si>
  <si>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</si>
  <si>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</si>
  <si>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</si>
  <si>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</si>
  <si>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</si>
  <si>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</si>
  <si>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</si>
  <si>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</si>
  <si>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</si>
  <si>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</si>
  <si>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</si>
  <si>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</si>
  <si>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</si>
  <si>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</si>
  <si>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</si>
  <si>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</si>
  <si>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</si>
  <si>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</si>
  <si>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</si>
  <si>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</si>
  <si>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</si>
  <si>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</si>
  <si>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</si>
  <si>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</si>
  <si>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</si>
  <si>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</si>
  <si>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</si>
  <si>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</si>
  <si>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</si>
  <si>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</si>
  <si>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</si>
  <si>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</si>
  <si>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</si>
  <si>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</si>
  <si>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</si>
  <si>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</si>
  <si>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</si>
  <si>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</si>
  <si>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</si>
  <si>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</si>
  <si>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</si>
  <si>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</si>
  <si>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</si>
  <si>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</si>
  <si>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</si>
  <si>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</si>
  <si>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</si>
  <si>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</si>
  <si>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</si>
  <si>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</si>
  <si>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</si>
  <si>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</si>
  <si>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</si>
  <si>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</si>
  <si>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</si>
  <si>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</si>
  <si>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</si>
  <si>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</si>
  <si>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</si>
  <si>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</si>
  <si>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</si>
  <si>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</si>
  <si>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</si>
  <si>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</si>
  <si>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</si>
  <si>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</si>
  <si>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</si>
  <si>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</si>
  <si>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</si>
  <si>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</si>
  <si>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</si>
  <si>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</si>
  <si>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</si>
  <si>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</si>
  <si>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</si>
  <si>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</si>
  <si>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</si>
  <si>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</si>
  <si>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</si>
  <si>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</si>
  <si>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</si>
  <si>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</si>
  <si>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</si>
  <si>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</si>
  <si>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</si>
  <si>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</si>
  <si>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</si>
  <si>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</si>
  <si>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</si>
  <si>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</si>
  <si>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</si>
  <si>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</si>
  <si>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</si>
  <si>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</si>
  <si>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</si>
  <si>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</si>
  <si>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</si>
  <si>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</si>
  <si>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</si>
  <si>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</si>
  <si>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</si>
  <si>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</si>
  <si>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</si>
  <si>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</si>
  <si>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</si>
  <si>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</si>
  <si>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</si>
  <si>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</si>
  <si>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</si>
  <si>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</si>
  <si>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</si>
  <si>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</si>
  <si>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</si>
  <si>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</si>
  <si>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</si>
  <si>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</si>
  <si>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</si>
  <si>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</si>
  <si>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</si>
  <si>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</si>
  <si>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</si>
  <si>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</si>
  <si>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</si>
  <si>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</si>
  <si>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</si>
  <si>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</si>
  <si>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</si>
  <si>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</si>
  <si>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</si>
  <si>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</si>
  <si>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</si>
  <si>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</si>
  <si>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</si>
  <si>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</si>
  <si>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</si>
  <si>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</si>
  <si>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</si>
  <si>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</si>
  <si>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</si>
  <si>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</si>
  <si>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</si>
  <si>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</si>
  <si>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</si>
  <si>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</si>
  <si>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</si>
  <si>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</si>
  <si>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</si>
  <si>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</si>
  <si>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</si>
  <si>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</si>
  <si>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</si>
  <si>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</si>
  <si>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</si>
  <si>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</si>
  <si>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</si>
  <si>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</si>
  <si>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</si>
  <si>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</si>
  <si>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</si>
  <si>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</si>
  <si>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</si>
  <si>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</si>
  <si>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</si>
  <si>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</si>
  <si>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</si>
  <si>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</si>
  <si>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</si>
  <si>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</si>
  <si>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</si>
  <si>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</si>
  <si>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</si>
  <si>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</si>
  <si>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</si>
  <si>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</si>
  <si>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</si>
  <si>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</si>
  <si>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</si>
  <si>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</si>
  <si>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</si>
  <si>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</si>
  <si>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</si>
  <si>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</si>
  <si>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</si>
  <si>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</si>
  <si>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</si>
  <si>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</si>
  <si>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</si>
  <si>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</si>
  <si>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</si>
  <si>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</si>
  <si>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</si>
  <si>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</si>
  <si>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</si>
  <si>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</si>
  <si>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</si>
  <si>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</si>
  <si>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</si>
  <si>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</si>
  <si>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</si>
  <si>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</si>
  <si>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</si>
  <si>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</si>
  <si>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</si>
  <si>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</si>
  <si>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</si>
  <si>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</si>
  <si>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</si>
  <si>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</si>
  <si>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</si>
  <si>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</si>
  <si>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</si>
  <si>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</si>
  <si>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</si>
  <si>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</si>
  <si>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</si>
  <si>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</si>
  <si>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</si>
  <si>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</si>
  <si>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</si>
  <si>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</si>
  <si>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</si>
  <si>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</si>
  <si>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</si>
  <si>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</si>
  <si>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</si>
  <si>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</si>
  <si>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</si>
  <si>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</si>
  <si>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</si>
  <si>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</si>
  <si>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</si>
  <si>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</si>
  <si>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</si>
  <si>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</si>
  <si>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</si>
  <si>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</si>
  <si>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</si>
  <si>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</si>
  <si>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</si>
  <si>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</si>
  <si>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</si>
  <si>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</si>
  <si>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</si>
  <si>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</si>
  <si>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</si>
  <si>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</si>
  <si>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</si>
  <si>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</si>
  <si>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</si>
  <si>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</si>
  <si>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</si>
  <si>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</si>
  <si>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</si>
  <si>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</si>
  <si>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</si>
  <si>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</si>
  <si>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</si>
  <si>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</si>
  <si>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</si>
  <si>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</si>
  <si>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</si>
  <si>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</si>
  <si>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</si>
  <si>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</si>
  <si>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</si>
  <si>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</si>
  <si>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</si>
  <si>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</si>
  <si>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</si>
  <si>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</si>
  <si>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</si>
  <si>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</si>
  <si>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</si>
  <si>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</si>
  <si>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</si>
  <si>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</si>
  <si>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</si>
  <si>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</si>
  <si>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</si>
  <si>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</si>
  <si>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</si>
  <si>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</si>
  <si>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</si>
  <si>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</si>
  <si>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</si>
  <si>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</si>
  <si>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</si>
  <si>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</si>
  <si>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</si>
  <si>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</si>
  <si>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</si>
  <si>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</si>
  <si>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</si>
  <si>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</si>
  <si>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</si>
  <si>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</si>
  <si>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</si>
  <si>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</si>
  <si>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</si>
  <si>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</si>
  <si>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</si>
  <si>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</si>
  <si>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</si>
  <si>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</si>
  <si>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</si>
  <si>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</si>
  <si>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</si>
  <si>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</si>
  <si>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</si>
  <si>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</si>
  <si>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</si>
  <si>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</si>
  <si>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</si>
  <si>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</si>
  <si>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</si>
  <si>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</si>
  <si>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</si>
  <si>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</si>
  <si>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</si>
  <si>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</si>
  <si>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</si>
  <si>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</si>
  <si>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</si>
  <si>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</si>
  <si>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</si>
  <si>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</si>
  <si>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</si>
  <si>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</si>
  <si>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</si>
  <si>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</si>
  <si>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</si>
  <si>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</si>
  <si>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</si>
  <si>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</si>
  <si>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</si>
  <si>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</si>
  <si>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</si>
  <si>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</si>
  <si>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</si>
  <si>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</si>
  <si>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</si>
  <si>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</si>
  <si>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</si>
  <si>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</si>
  <si>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</si>
  <si>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</si>
  <si>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</si>
  <si>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</si>
  <si>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</si>
  <si>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</si>
  <si>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</si>
  <si>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</si>
  <si>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</si>
  <si>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</si>
  <si>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</si>
  <si>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</si>
  <si>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</si>
  <si>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</si>
  <si>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</si>
  <si>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</si>
  <si>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</si>
  <si>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</si>
  <si>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</si>
  <si>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</si>
  <si>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</si>
  <si>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</si>
  <si>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</si>
  <si>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</si>
  <si>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</si>
  <si>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</si>
  <si>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</si>
  <si>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</si>
  <si>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</si>
  <si>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</si>
  <si>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</si>
  <si>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</si>
  <si>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</si>
  <si>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</si>
  <si>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</si>
  <si>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</si>
  <si>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</si>
  <si>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</si>
  <si>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</si>
  <si>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</si>
  <si>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</si>
  <si>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</si>
  <si>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</si>
  <si>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</si>
  <si>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</si>
  <si>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</si>
  <si>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</si>
  <si>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</si>
  <si>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</si>
  <si>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</si>
  <si>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</si>
  <si>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</si>
  <si>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</si>
  <si>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</si>
  <si>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</si>
  <si>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</si>
  <si>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</si>
  <si>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</si>
  <si>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</si>
  <si>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</si>
  <si>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</si>
  <si>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</si>
  <si>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</si>
  <si>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</si>
  <si>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</si>
  <si>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</si>
  <si>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</si>
  <si>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</si>
  <si>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</si>
  <si>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</si>
  <si>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</si>
  <si>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</si>
  <si>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</si>
  <si>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</si>
  <si>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</si>
  <si>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</si>
  <si>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</si>
  <si>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</si>
  <si>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</si>
  <si>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</si>
  <si>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</si>
  <si>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</si>
  <si>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</si>
  <si>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</si>
  <si>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</si>
  <si>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</si>
  <si>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</si>
  <si>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</si>
  <si>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</si>
  <si>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</si>
  <si>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</si>
  <si>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</si>
  <si>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</si>
  <si>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</si>
  <si>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</si>
  <si>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</si>
  <si>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</si>
  <si>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</si>
  <si>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</si>
  <si>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</si>
  <si>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</si>
  <si>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</si>
  <si>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</si>
  <si>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</si>
  <si>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</si>
  <si>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</si>
  <si>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</si>
  <si>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</si>
  <si>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</si>
  <si>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</si>
  <si>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</si>
  <si>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</si>
  <si>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</si>
  <si>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</si>
  <si>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</si>
  <si>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</si>
  <si>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</si>
  <si>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</si>
  <si>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</si>
  <si>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</si>
  <si>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</si>
  <si>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</si>
  <si>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</si>
  <si>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</si>
  <si>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</si>
  <si>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</si>
  <si>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</si>
  <si>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</si>
  <si>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</si>
  <si>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</si>
  <si>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</si>
  <si>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</si>
  <si>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</si>
  <si>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</si>
  <si>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</si>
  <si>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</si>
  <si>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</si>
  <si>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</si>
  <si>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</si>
  <si>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</si>
  <si>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</si>
  <si>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</si>
  <si>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</si>
  <si>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</si>
  <si>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</si>
  <si>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</si>
  <si>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</si>
  <si>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</si>
  <si>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</si>
  <si>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</si>
  <si>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</si>
  <si>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</si>
  <si>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</si>
  <si>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</si>
  <si>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</si>
  <si>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</si>
  <si>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</si>
  <si>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</si>
  <si>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</si>
  <si>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</si>
  <si>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</si>
  <si>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</si>
  <si>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</si>
  <si>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</si>
  <si>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</si>
  <si>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</si>
  <si>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</si>
  <si>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</si>
  <si>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</si>
  <si>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</si>
  <si>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</si>
  <si>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</si>
  <si>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</si>
  <si>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</si>
  <si>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</si>
  <si>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</si>
  <si>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</si>
  <si>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</si>
  <si>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</si>
  <si>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</si>
  <si>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</si>
  <si>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</si>
  <si>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</si>
  <si>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</si>
  <si>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</si>
  <si>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</si>
  <si>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</si>
  <si>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</si>
  <si>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</si>
  <si>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</si>
  <si>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</si>
  <si>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</si>
  <si>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</si>
  <si>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</si>
  <si>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</si>
  <si>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</si>
  <si>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</si>
  <si>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</si>
  <si>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</si>
  <si>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</si>
  <si>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</si>
  <si>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</si>
  <si>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</si>
  <si>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</si>
  <si>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</si>
  <si>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</si>
  <si>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</si>
  <si>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</si>
  <si>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</si>
  <si>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</si>
  <si>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</si>
  <si>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</si>
  <si>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</si>
  <si>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</si>
  <si>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</si>
  <si>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</si>
  <si>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</si>
  <si>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</si>
  <si>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</si>
  <si>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</si>
  <si>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</si>
  <si>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</si>
  <si>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</si>
  <si>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</si>
  <si>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</si>
  <si>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</si>
  <si>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</si>
  <si>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</si>
  <si>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</si>
  <si>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</si>
  <si>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</si>
  <si>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</si>
  <si>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</si>
  <si>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</si>
  <si>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</si>
  <si>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</si>
  <si>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</si>
  <si>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</si>
  <si>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</si>
  <si>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</si>
  <si>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</si>
  <si>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</si>
  <si>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</si>
  <si>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</si>
  <si>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</si>
  <si>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</si>
  <si>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</si>
  <si>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</si>
  <si>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</si>
  <si>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</si>
  <si>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</si>
  <si>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</si>
  <si>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</si>
  <si>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</si>
  <si>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</si>
  <si>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</si>
  <si>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</si>
  <si>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</si>
  <si>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</si>
  <si>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</si>
  <si>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</si>
  <si>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</si>
  <si>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</si>
  <si>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</si>
  <si>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</si>
  <si>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</si>
  <si>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</si>
  <si>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</si>
  <si>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</si>
  <si>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</si>
  <si>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</si>
  <si>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</si>
  <si>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</si>
  <si>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</si>
  <si>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</si>
  <si>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</si>
  <si>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</si>
  <si>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</si>
  <si>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</si>
  <si>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</si>
  <si>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</si>
  <si>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</si>
  <si>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</si>
  <si>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</si>
  <si>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</si>
  <si>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</si>
  <si>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</si>
  <si>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</si>
  <si>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</si>
  <si>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</si>
  <si>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</si>
  <si>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</si>
  <si>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</si>
  <si>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</si>
  <si>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</si>
  <si>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</si>
  <si>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</si>
  <si>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</si>
  <si>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</si>
  <si>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</si>
  <si>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</si>
  <si>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</si>
  <si>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</si>
  <si>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</si>
  <si>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</si>
  <si>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</si>
  <si>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</si>
  <si>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</si>
  <si>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</si>
  <si>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</si>
  <si>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</si>
  <si>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</si>
  <si>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</si>
  <si>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</si>
  <si>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</si>
  <si>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</si>
  <si>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</si>
  <si>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</si>
  <si>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</si>
  <si>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</si>
  <si>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</si>
  <si>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</si>
  <si>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</si>
  <si>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</si>
  <si>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</si>
  <si>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</si>
  <si>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</si>
  <si>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</si>
  <si>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</si>
  <si>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</si>
  <si>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</si>
  <si>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</si>
  <si>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</si>
  <si>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</si>
  <si>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</si>
  <si>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</si>
  <si>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</si>
  <si>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</si>
  <si>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</si>
  <si>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</si>
  <si>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</si>
  <si>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</si>
  <si>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</si>
  <si>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</si>
  <si>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</si>
  <si>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</si>
  <si>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</si>
  <si>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</si>
  <si>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</si>
  <si>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</si>
  <si>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</si>
  <si>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</si>
  <si>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</si>
  <si>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</si>
  <si>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</si>
  <si>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</si>
  <si>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</si>
  <si>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</si>
  <si>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</si>
  <si>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</si>
  <si>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</si>
  <si>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</si>
  <si>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</si>
  <si>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</si>
  <si>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</si>
  <si>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</si>
  <si>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</si>
  <si>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</si>
  <si>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</si>
  <si>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</si>
  <si>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</si>
  <si>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</si>
  <si>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</si>
  <si>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</si>
  <si>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</si>
  <si>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</si>
  <si>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</si>
  <si>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</si>
  <si>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</si>
  <si>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</si>
  <si>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</si>
  <si>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</si>
  <si>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</si>
  <si>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</si>
  <si>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</si>
  <si>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</si>
  <si>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</si>
  <si>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</si>
  <si>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</si>
  <si>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</si>
  <si>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</si>
  <si>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</si>
  <si>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</si>
  <si>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</si>
  <si>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</si>
  <si>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</si>
  <si>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</si>
  <si>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</si>
  <si>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</si>
  <si>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</si>
  <si>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</si>
  <si>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</si>
  <si>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</si>
  <si>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</si>
  <si>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</si>
  <si>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</si>
  <si>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</si>
  <si>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</si>
  <si>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</si>
  <si>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</si>
  <si>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</si>
  <si>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</si>
  <si>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</si>
  <si>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</si>
  <si>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</si>
  <si>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</si>
  <si>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</si>
  <si>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</si>
  <si>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</si>
  <si>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</si>
  <si>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</si>
  <si>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</si>
  <si>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</si>
  <si>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</si>
  <si>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</si>
  <si>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</si>
  <si>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</si>
  <si>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</si>
  <si>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</si>
  <si>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</si>
  <si>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</si>
  <si>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</si>
  <si>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</si>
  <si>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</si>
  <si>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</si>
  <si>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</si>
  <si>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</si>
  <si>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</si>
  <si>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</si>
  <si>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</si>
  <si>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</si>
  <si>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</si>
  <si>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</si>
  <si>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</si>
  <si>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</si>
  <si>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</si>
  <si>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</si>
  <si>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</si>
  <si>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</si>
  <si>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</si>
  <si>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</si>
  <si>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</si>
  <si>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</si>
  <si>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</si>
  <si>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</si>
  <si>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</si>
  <si>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</si>
  <si>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</si>
  <si>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</si>
  <si>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</si>
  <si>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</si>
  <si>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</si>
  <si>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</si>
  <si>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</si>
  <si>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</si>
  <si>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</si>
  <si>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</si>
  <si>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</si>
  <si>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</si>
  <si>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</si>
  <si>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</si>
  <si>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</si>
  <si>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</si>
  <si>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</si>
  <si>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</si>
  <si>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</si>
  <si>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</si>
  <si>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</si>
  <si>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</si>
  <si>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</si>
  <si>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</si>
  <si>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</si>
  <si>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</si>
  <si>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</si>
  <si>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</si>
  <si>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</si>
  <si>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</si>
  <si>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</si>
  <si>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</si>
  <si>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</si>
  <si>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</si>
  <si>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</si>
  <si>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</si>
  <si>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</si>
  <si>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</si>
  <si>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</si>
  <si>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</si>
  <si>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</si>
  <si>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</si>
  <si>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</si>
  <si>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</si>
  <si>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</si>
  <si>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</si>
  <si>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</si>
  <si>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</si>
  <si>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</si>
  <si>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</si>
  <si>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</si>
  <si>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</si>
  <si>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</si>
  <si>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</si>
  <si>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</si>
  <si>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</si>
  <si>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</si>
  <si>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</si>
  <si>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</si>
  <si>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</si>
  <si>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</si>
  <si>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</si>
  <si>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</si>
  <si>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</si>
  <si>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</si>
  <si>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</si>
  <si>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</si>
  <si>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</si>
  <si>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</si>
  <si>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</si>
  <si>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</si>
  <si>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</si>
  <si>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</si>
  <si>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</si>
  <si>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</si>
  <si>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</si>
  <si>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</si>
  <si>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</si>
  <si>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</si>
  <si>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</si>
  <si>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</si>
  <si>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</si>
  <si>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</si>
  <si>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</si>
  <si>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</si>
  <si>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</si>
  <si>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</si>
  <si>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</si>
  <si>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</si>
  <si>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</si>
  <si>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</si>
  <si>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</si>
  <si>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</si>
  <si>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</si>
  <si>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</si>
  <si>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</si>
  <si>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</si>
  <si>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</si>
  <si>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</si>
  <si>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</si>
  <si>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</si>
  <si>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</si>
  <si>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</si>
  <si>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</si>
  <si>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</si>
  <si>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</si>
  <si>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</si>
  <si>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</si>
  <si>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</si>
  <si>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</si>
  <si>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</si>
  <si>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</si>
  <si>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</si>
  <si>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</si>
  <si>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</si>
  <si>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</si>
  <si>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</si>
  <si>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</si>
  <si>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</si>
  <si>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</si>
  <si>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</si>
  <si>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</si>
  <si>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</si>
  <si>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</si>
  <si>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</si>
  <si>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</si>
  <si>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</si>
  <si>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</si>
  <si>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</si>
  <si>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</si>
  <si>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</si>
  <si>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</si>
  <si>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</si>
  <si>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</si>
  <si>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</si>
  <si>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</si>
  <si>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</si>
  <si>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</si>
  <si>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</si>
  <si>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</si>
  <si>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</si>
  <si>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</si>
  <si>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</si>
  <si>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</si>
  <si>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</si>
  <si>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</si>
  <si>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</si>
  <si>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</si>
  <si>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</si>
  <si>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</si>
  <si>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</si>
  <si>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</si>
  <si>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</si>
  <si>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</si>
  <si>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</si>
  <si>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</si>
  <si>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</si>
  <si>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</si>
  <si>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</si>
  <si>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</si>
  <si>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</si>
  <si>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</si>
  <si>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</si>
  <si>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</si>
  <si>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</si>
  <si>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</si>
  <si>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</si>
  <si>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</si>
  <si>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</si>
  <si>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</si>
  <si>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</si>
  <si>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</si>
  <si>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</si>
  <si>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</si>
  <si>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</si>
  <si>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</si>
  <si>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</si>
  <si>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</si>
  <si>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</si>
  <si>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</si>
  <si>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</si>
  <si>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</si>
  <si>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</si>
  <si>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</si>
  <si>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</si>
  <si>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</si>
  <si>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</si>
  <si>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</si>
  <si>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</si>
  <si>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</si>
  <si>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</si>
  <si>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</si>
  <si>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</si>
  <si>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</si>
  <si>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</si>
  <si>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</si>
  <si>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</si>
  <si>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</si>
  <si>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</si>
  <si>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</si>
  <si>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</si>
  <si>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</si>
  <si>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</si>
  <si>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</si>
  <si>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</si>
  <si>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</si>
  <si>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</si>
  <si>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</si>
  <si>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</si>
  <si>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</si>
  <si>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</si>
  <si>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</si>
  <si>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</si>
  <si>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</si>
  <si>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</si>
  <si>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</si>
  <si>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</si>
  <si>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</si>
  <si>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</si>
  <si>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</si>
  <si>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</si>
  <si>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</si>
  <si>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</si>
  <si>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</si>
  <si>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</si>
  <si>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</si>
  <si>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</si>
  <si>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</si>
  <si>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</si>
  <si>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</si>
  <si>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</si>
  <si>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</si>
  <si>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</si>
  <si>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</si>
  <si>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</si>
  <si>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</si>
  <si>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</si>
  <si>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</si>
  <si>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</si>
  <si>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</si>
  <si>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</si>
  <si>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</si>
  <si>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</si>
  <si>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</si>
  <si>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</si>
  <si>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</si>
  <si>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</si>
  <si>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</si>
  <si>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</si>
  <si>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</si>
  <si>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</si>
  <si>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</si>
  <si>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</si>
  <si>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</si>
  <si>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</si>
  <si>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</si>
  <si>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</si>
  <si>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</si>
  <si>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</si>
  <si>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</si>
  <si>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</si>
  <si>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</si>
  <si>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</si>
  <si>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</si>
  <si>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</si>
  <si>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</si>
  <si>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</si>
  <si>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</si>
  <si>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</si>
  <si>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</si>
  <si>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</si>
  <si>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</si>
  <si>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</si>
  <si>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</si>
  <si>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</si>
  <si>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</si>
  <si>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</si>
  <si>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</si>
  <si>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</si>
  <si>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</si>
  <si>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</si>
  <si>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</si>
  <si>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</si>
  <si>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</si>
  <si>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</si>
  <si>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</si>
  <si>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</si>
  <si>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</si>
  <si>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</si>
  <si>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</si>
  <si>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</si>
  <si>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</si>
  <si>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</si>
  <si>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</si>
  <si>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</si>
  <si>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</si>
  <si>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</si>
  <si>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</si>
  <si>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</si>
  <si>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</si>
  <si>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</si>
  <si>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</si>
  <si>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</si>
  <si>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</si>
  <si>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</si>
  <si>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</si>
  <si>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</si>
  <si>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</si>
  <si>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</si>
  <si>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</si>
  <si>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</si>
  <si>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</si>
  <si>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</si>
  <si>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</si>
  <si>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</si>
  <si>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</si>
  <si>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</si>
  <si>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</si>
  <si>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</si>
  <si>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</si>
  <si>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</si>
  <si>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</si>
  <si>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</si>
  <si>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</si>
  <si>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</si>
  <si>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</si>
  <si>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</si>
  <si>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</si>
  <si>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</si>
  <si>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</si>
  <si>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</si>
  <si>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</si>
  <si>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</si>
  <si>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</si>
  <si>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</si>
  <si>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</si>
  <si>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</si>
  <si>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</si>
  <si>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</si>
  <si>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</si>
  <si>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</si>
  <si>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</si>
  <si>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</si>
  <si>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</si>
  <si>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</si>
  <si>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</si>
  <si>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</si>
  <si>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</si>
  <si>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</si>
  <si>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</si>
  <si>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</si>
  <si>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</si>
  <si>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</si>
  <si>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</si>
  <si>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</si>
  <si>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</si>
  <si>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</si>
  <si>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</si>
  <si>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</si>
  <si>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</si>
  <si>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</si>
  <si>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</si>
  <si>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</si>
  <si>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</si>
  <si>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</si>
  <si>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</si>
  <si>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</si>
  <si>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</si>
  <si>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</si>
  <si>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</si>
  <si>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</si>
  <si>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</si>
  <si>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</si>
  <si>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</si>
  <si>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</si>
  <si>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</si>
  <si>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</si>
  <si>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</si>
  <si>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</si>
  <si>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</si>
  <si>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</si>
  <si>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</si>
  <si>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</si>
  <si>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</si>
  <si>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</si>
  <si>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</si>
  <si>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</si>
  <si>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</si>
  <si>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</si>
  <si>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</si>
  <si>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</si>
  <si>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</si>
  <si>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</si>
  <si>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</si>
  <si>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</si>
  <si>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</si>
  <si>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</si>
  <si>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</si>
  <si>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</si>
  <si>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</si>
  <si>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</si>
  <si>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</si>
  <si>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</si>
  <si>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</si>
  <si>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</si>
  <si>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</si>
  <si>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</si>
  <si>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</si>
  <si>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</si>
  <si>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</si>
  <si>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</si>
  <si>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</si>
  <si>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</si>
  <si>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</si>
  <si>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</si>
  <si>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</si>
  <si>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</si>
  <si>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</si>
  <si>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</si>
  <si>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</si>
  <si>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</si>
  <si>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</si>
  <si>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</si>
  <si>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</si>
  <si>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</si>
  <si>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</si>
  <si>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</si>
  <si>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</si>
  <si>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</si>
  <si>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</si>
  <si>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</si>
  <si>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</si>
  <si>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</si>
  <si>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</si>
  <si>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</si>
  <si>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</si>
  <si>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</si>
  <si>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</si>
  <si>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</si>
  <si>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</si>
  <si>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</si>
  <si>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</si>
  <si>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</si>
  <si>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</si>
  <si>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</si>
  <si>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</si>
  <si>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</si>
  <si>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</si>
  <si>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</si>
  <si>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</si>
  <si>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</si>
  <si>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</si>
  <si>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</si>
  <si>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</si>
  <si>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</si>
  <si>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</si>
  <si>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</si>
  <si>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</si>
  <si>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</si>
  <si>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</si>
  <si>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</si>
  <si>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</si>
  <si>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</si>
  <si>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</si>
  <si>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</si>
  <si>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</si>
  <si>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</si>
  <si>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</si>
  <si>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</si>
  <si>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</si>
  <si>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</si>
  <si>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</si>
  <si>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</si>
  <si>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</si>
  <si>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</si>
  <si>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</si>
  <si>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</si>
  <si>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</si>
  <si>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</si>
  <si>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</si>
  <si>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</si>
  <si>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</si>
  <si>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</si>
  <si>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</si>
  <si>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</si>
  <si>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</si>
  <si>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</si>
  <si>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</si>
  <si>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</si>
  <si>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</si>
  <si>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</si>
  <si>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</si>
  <si>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</si>
  <si>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</si>
  <si>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</si>
  <si>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</si>
  <si>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</si>
  <si>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</si>
  <si>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</si>
  <si>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</si>
  <si>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</si>
  <si>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</si>
  <si>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</si>
  <si>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</si>
  <si>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</si>
  <si>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</si>
  <si>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</si>
  <si>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</si>
  <si>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</si>
  <si>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</si>
  <si>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</si>
  <si>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</si>
  <si>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</si>
  <si>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</si>
  <si>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</si>
  <si>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</si>
  <si>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</si>
  <si>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</si>
  <si>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</si>
  <si>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</si>
  <si>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</si>
  <si>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</si>
  <si>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</si>
  <si>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</si>
  <si>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</si>
  <si>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</si>
  <si>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</si>
  <si>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</si>
  <si>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</si>
  <si>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</si>
  <si>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</si>
  <si>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</si>
  <si>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</si>
  <si>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</si>
  <si>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</si>
  <si>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</si>
  <si>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</si>
  <si>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</si>
  <si>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</si>
  <si>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</si>
  <si>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</si>
  <si>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</si>
  <si>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</si>
  <si>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</si>
  <si>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</si>
  <si>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</si>
  <si>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</si>
  <si>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</si>
  <si>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</si>
  <si>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</si>
  <si>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</si>
  <si>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</si>
  <si>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</si>
  <si>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</si>
  <si>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</si>
  <si>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</si>
  <si>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</si>
  <si>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</si>
  <si>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</si>
  <si>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</si>
  <si>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</si>
  <si>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</si>
  <si>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</si>
  <si>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</si>
  <si>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</si>
  <si>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</si>
  <si>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</si>
  <si>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</si>
  <si>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</si>
  <si>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</si>
  <si>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</si>
  <si>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</si>
  <si>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</si>
  <si>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</si>
  <si>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</si>
  <si>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</si>
  <si>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</si>
  <si>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</si>
  <si>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</si>
  <si>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</si>
  <si>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</si>
  <si>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</si>
  <si>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</si>
  <si>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</si>
  <si>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</si>
  <si>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</si>
  <si>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</si>
  <si>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</si>
  <si>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</si>
  <si>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</si>
  <si>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</si>
  <si>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</si>
  <si>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</si>
  <si>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</si>
  <si>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</si>
  <si>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</si>
  <si>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</si>
  <si>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</si>
  <si>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</si>
  <si>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</si>
  <si>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</si>
  <si>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</si>
  <si>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</si>
  <si>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</si>
  <si>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</si>
  <si>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</si>
  <si>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</si>
  <si>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</si>
  <si>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</si>
  <si>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</si>
  <si>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</si>
  <si>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</si>
  <si>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</si>
  <si>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</si>
  <si>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</si>
  <si>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</si>
  <si>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</si>
  <si>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</si>
  <si>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</si>
  <si>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</si>
  <si>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</si>
  <si>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</si>
  <si>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</si>
  <si>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</si>
  <si>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</si>
  <si>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</si>
  <si>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</si>
  <si>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</si>
  <si>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</si>
  <si>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</si>
  <si>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</si>
  <si>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</si>
  <si>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</si>
  <si>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</si>
  <si>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</si>
  <si>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</si>
  <si>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</si>
  <si>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</si>
  <si>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</si>
  <si>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</si>
  <si>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</si>
  <si>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</si>
  <si>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</si>
  <si>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</si>
  <si>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</si>
  <si>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</si>
  <si>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</si>
  <si>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</si>
  <si>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</si>
  <si>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</si>
  <si>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</si>
  <si>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</si>
  <si>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</si>
  <si>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</si>
  <si>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</si>
  <si>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</si>
  <si>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</si>
  <si>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</si>
  <si>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</si>
  <si>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</si>
  <si>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</si>
  <si>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</si>
  <si>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</si>
  <si>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</si>
  <si>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</si>
  <si>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</si>
  <si>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</si>
  <si>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</si>
  <si>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</si>
  <si>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</si>
  <si>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</si>
  <si>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</si>
  <si>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</si>
  <si>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</si>
  <si>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</si>
  <si>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</si>
  <si>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</si>
  <si>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</si>
  <si>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</si>
  <si>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</si>
  <si>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</si>
  <si>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</si>
  <si>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</si>
  <si>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</si>
  <si>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</si>
  <si>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</si>
  <si>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</si>
  <si>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</si>
  <si>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</si>
  <si>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</si>
  <si>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</si>
  <si>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</si>
  <si>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</si>
  <si>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</si>
  <si>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</si>
  <si>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</si>
  <si>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</si>
  <si>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</si>
  <si>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</si>
  <si>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</si>
  <si>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</si>
  <si>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</si>
  <si>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</si>
  <si>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</si>
  <si>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</si>
  <si>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</si>
  <si>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</si>
  <si>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</si>
  <si>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</si>
  <si>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</si>
  <si>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</si>
  <si>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</si>
  <si>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</si>
  <si>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</si>
  <si>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</si>
  <si>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</si>
  <si>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</si>
  <si>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</si>
  <si>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</si>
  <si>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</si>
  <si>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</si>
  <si>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</si>
  <si>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</si>
  <si>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</si>
  <si>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</si>
  <si>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</si>
  <si>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</si>
  <si>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</si>
  <si>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</si>
  <si>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</si>
  <si>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</si>
  <si>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</si>
  <si>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</si>
  <si>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</si>
  <si>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</si>
  <si>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</si>
  <si>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</si>
  <si>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</si>
  <si>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</si>
  <si>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</si>
  <si>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</si>
  <si>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</si>
  <si>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</si>
  <si>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</si>
  <si>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</si>
  <si>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</si>
  <si>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</si>
  <si>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</si>
  <si>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</si>
  <si>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</si>
  <si>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</si>
  <si>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</si>
  <si>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</si>
  <si>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</si>
  <si>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</si>
  <si>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</si>
  <si>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</si>
  <si>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</si>
  <si>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</si>
  <si>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</si>
  <si>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</si>
  <si>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</si>
  <si>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</si>
  <si>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</si>
  <si>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</si>
  <si>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</si>
  <si>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</si>
  <si>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</si>
  <si>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</si>
  <si>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</si>
  <si>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</si>
  <si>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</si>
  <si>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</si>
  <si>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</si>
  <si>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</si>
  <si>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</si>
  <si>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</si>
  <si>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</si>
  <si>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</si>
  <si>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</si>
  <si>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</si>
  <si>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</si>
  <si>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</si>
  <si>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</si>
  <si>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</si>
  <si>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</si>
  <si>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</si>
  <si>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</si>
  <si>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</si>
  <si>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</si>
  <si>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</si>
  <si>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</si>
  <si>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</si>
  <si>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</si>
  <si>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</si>
  <si>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</si>
  <si>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</si>
  <si>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</si>
  <si>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</si>
  <si>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</si>
  <si>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</si>
  <si>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</si>
  <si>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</si>
  <si>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</si>
  <si>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</si>
  <si>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</si>
  <si>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</si>
  <si>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</si>
  <si>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</si>
  <si>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</si>
  <si>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</si>
  <si>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</si>
  <si>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</si>
  <si>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</si>
  <si>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</si>
  <si>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</si>
  <si>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</si>
  <si>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</si>
  <si>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</si>
  <si>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</si>
  <si>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</si>
  <si>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</si>
  <si>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</si>
  <si>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</si>
  <si>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</si>
  <si>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</si>
  <si>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</si>
  <si>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</si>
  <si>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</si>
  <si>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</si>
  <si>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</si>
  <si>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</si>
  <si>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</si>
  <si>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</si>
  <si>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</si>
  <si>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</si>
  <si>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</si>
  <si>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</si>
  <si>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</si>
  <si>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</si>
  <si>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</si>
  <si>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</si>
  <si>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</si>
  <si>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</si>
  <si>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</si>
  <si>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</si>
  <si>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</si>
  <si>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</si>
  <si>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</si>
  <si>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</si>
  <si>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</si>
  <si>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</si>
  <si>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</si>
  <si>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</si>
  <si>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</si>
  <si>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</si>
  <si>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</si>
  <si>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</si>
  <si>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</si>
  <si>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</si>
  <si>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</si>
  <si>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</si>
  <si>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</si>
  <si>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</si>
  <si>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</si>
  <si>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</si>
  <si>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</si>
  <si>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</si>
  <si>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</si>
  <si>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</si>
  <si>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</si>
  <si>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</si>
  <si>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</si>
  <si>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</si>
  <si>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</si>
  <si>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</si>
  <si>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</si>
  <si>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</si>
  <si>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</si>
  <si>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</si>
  <si>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</si>
  <si>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</si>
  <si>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</si>
  <si>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</si>
  <si>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</si>
  <si>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</si>
  <si>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</si>
  <si>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</si>
  <si>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</si>
  <si>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</si>
  <si>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</si>
  <si>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</si>
  <si>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</si>
  <si>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</si>
  <si>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</si>
  <si>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</si>
  <si>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</si>
  <si>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</si>
  <si>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</si>
  <si>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</si>
  <si>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</si>
  <si>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</si>
  <si>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</si>
  <si>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</si>
  <si>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</si>
  <si>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</si>
  <si>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</si>
  <si>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</si>
  <si>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</si>
  <si>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</si>
  <si>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</si>
  <si>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</si>
  <si>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</si>
  <si>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</si>
  <si>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</si>
  <si>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</si>
  <si>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</si>
  <si>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</si>
  <si>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</si>
  <si>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</si>
  <si>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</si>
  <si>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</si>
  <si>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</si>
  <si>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</si>
  <si>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</si>
  <si>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</si>
  <si>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</si>
  <si>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</si>
  <si>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</si>
  <si>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</si>
  <si>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</si>
  <si>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</si>
  <si>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</si>
  <si>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</si>
  <si>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</si>
  <si>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</si>
  <si>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</si>
  <si>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</si>
  <si>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</si>
  <si>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</si>
  <si>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</si>
  <si>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</si>
  <si>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</si>
  <si>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</si>
  <si>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</si>
  <si>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</si>
  <si>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</si>
  <si>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</si>
  <si>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</si>
  <si>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</si>
  <si>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</si>
  <si>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</si>
  <si>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</si>
  <si>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</si>
  <si>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</si>
  <si>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</si>
  <si>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</si>
  <si>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</si>
  <si>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</si>
  <si>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</si>
  <si>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</si>
  <si>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</si>
  <si>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</si>
  <si>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</si>
  <si>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</si>
  <si>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</si>
  <si>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</si>
  <si>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</si>
  <si>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</si>
  <si>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</si>
  <si>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</si>
  <si>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</si>
  <si>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</si>
  <si>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</si>
  <si>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</si>
  <si>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</si>
  <si>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</si>
  <si>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</si>
  <si>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</si>
  <si>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</si>
  <si>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</si>
  <si>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</si>
  <si>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</si>
  <si>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</si>
  <si>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</si>
  <si>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</si>
  <si>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</si>
  <si>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</si>
  <si>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</si>
  <si>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</si>
  <si>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</si>
  <si>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</si>
  <si>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</si>
  <si>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</si>
  <si>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</si>
  <si>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</si>
  <si>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</si>
  <si>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</si>
  <si>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</si>
  <si>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</si>
  <si>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</si>
  <si>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</si>
  <si>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</si>
  <si>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</si>
  <si>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</si>
  <si>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</si>
  <si>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</si>
  <si>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</si>
  <si>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</si>
  <si>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</si>
  <si>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</si>
  <si>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</si>
  <si>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</si>
  <si>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</si>
  <si>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</si>
  <si>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</si>
  <si>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</si>
  <si>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</si>
  <si>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</si>
  <si>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</si>
  <si>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</si>
  <si>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</si>
  <si>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</si>
  <si>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</si>
  <si>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</si>
  <si>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</si>
  <si>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</si>
  <si>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</si>
  <si>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</si>
  <si>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</si>
  <si>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</si>
  <si>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</si>
  <si>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</si>
  <si>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</si>
  <si>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</si>
  <si>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</si>
  <si>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</si>
  <si>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</si>
  <si>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</si>
  <si>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</si>
  <si>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</si>
  <si>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</si>
  <si>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</si>
  <si>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</si>
  <si>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</si>
  <si>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</si>
  <si>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</si>
  <si>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</si>
  <si>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</si>
  <si>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</si>
  <si>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</si>
  <si>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</si>
  <si>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</si>
  <si>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</si>
  <si>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</si>
  <si>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</si>
  <si>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</si>
  <si>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</si>
  <si>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</si>
  <si>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</si>
  <si>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</si>
  <si>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</si>
  <si>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</si>
  <si>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</si>
  <si>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</si>
  <si>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</si>
  <si>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</si>
  <si>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</si>
  <si>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</si>
  <si>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</si>
  <si>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</si>
  <si>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</si>
  <si>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</si>
  <si>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</si>
  <si>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</si>
  <si>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</si>
  <si>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</si>
  <si>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</si>
  <si>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</si>
  <si>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</si>
  <si>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</si>
  <si>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</si>
  <si>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</si>
  <si>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</si>
  <si>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</si>
  <si>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</si>
  <si>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</si>
  <si>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</si>
  <si>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</si>
  <si>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</si>
  <si>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</si>
  <si>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</si>
  <si>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</si>
  <si>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</si>
  <si>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</si>
  <si>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</si>
  <si>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</si>
  <si>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</si>
  <si>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</si>
  <si>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</si>
  <si>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</si>
  <si>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</si>
  <si>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</si>
  <si>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</si>
  <si>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</si>
  <si>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</si>
  <si>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</si>
  <si>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</si>
  <si>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</si>
  <si>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</si>
  <si>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</si>
  <si>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</si>
  <si>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</si>
  <si>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</si>
  <si>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</si>
  <si>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</si>
  <si>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</si>
  <si>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</si>
  <si>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</si>
  <si>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</si>
  <si>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</si>
  <si>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</si>
  <si>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</si>
  <si>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</si>
  <si>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</si>
  <si>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</si>
  <si>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</si>
  <si>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</si>
  <si>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</si>
  <si>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</si>
  <si>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</si>
  <si>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</si>
  <si>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</si>
  <si>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</si>
  <si>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</si>
  <si>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</si>
  <si>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</si>
  <si>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</si>
  <si>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</si>
  <si>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</si>
  <si>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</si>
  <si>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</si>
  <si>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</si>
  <si>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</si>
  <si>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</si>
  <si>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</si>
  <si>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</si>
  <si>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</si>
  <si>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</si>
  <si>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</si>
  <si>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</si>
  <si>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</si>
  <si>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</si>
  <si>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</si>
  <si>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</si>
  <si>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</si>
  <si>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</si>
  <si>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</si>
  <si>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</si>
  <si>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</si>
  <si>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</si>
  <si>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</si>
  <si>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</si>
  <si>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</si>
  <si>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</si>
  <si>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</si>
  <si>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</si>
  <si>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</si>
  <si>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</si>
  <si>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</si>
  <si>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</si>
  <si>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</si>
  <si>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</si>
  <si>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</si>
  <si>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</si>
  <si>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</si>
  <si>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</si>
  <si>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</si>
  <si>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</si>
  <si>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</si>
  <si>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</si>
  <si>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</si>
  <si>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</si>
  <si>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</si>
  <si>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</si>
  <si>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</si>
  <si>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</si>
  <si>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</si>
  <si>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</si>
  <si>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</si>
  <si>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</si>
  <si>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</si>
  <si>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</si>
  <si>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</si>
  <si>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</si>
  <si>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</si>
  <si>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</si>
  <si>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</si>
  <si>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</si>
  <si>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</si>
  <si>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</si>
  <si>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</si>
  <si>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</si>
  <si>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</si>
  <si>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</si>
  <si>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</si>
  <si>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</si>
  <si>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</si>
  <si>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</si>
  <si>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</si>
  <si>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</si>
  <si>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</si>
  <si>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</si>
  <si>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</si>
  <si>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</si>
  <si>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</si>
  <si>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</si>
  <si>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</si>
  <si>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</si>
  <si>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</si>
  <si>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</si>
  <si>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</si>
  <si>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</si>
  <si>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</si>
  <si>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</si>
  <si>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</si>
  <si>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</si>
  <si>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</si>
  <si>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</si>
  <si>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</si>
  <si>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</si>
  <si>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</si>
  <si>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</si>
  <si>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</si>
  <si>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</si>
  <si>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</si>
  <si>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</si>
  <si>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</si>
  <si>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</si>
  <si>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</si>
  <si>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</si>
  <si>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</si>
  <si>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</si>
  <si>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</si>
  <si>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</si>
  <si>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</si>
  <si>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</si>
  <si>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</si>
  <si>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</si>
  <si>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</si>
  <si>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</si>
  <si>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</si>
  <si>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</si>
  <si>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</si>
  <si>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</si>
  <si>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</si>
  <si>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</si>
  <si>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</si>
  <si>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</si>
  <si>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</si>
  <si>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</si>
  <si>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</si>
  <si>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</si>
  <si>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</si>
  <si>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</si>
  <si>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</si>
  <si>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</si>
  <si>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</si>
  <si>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</si>
  <si>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</si>
  <si>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</si>
  <si>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</si>
  <si>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</si>
  <si>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</si>
  <si>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</si>
  <si>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</si>
  <si>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</si>
  <si>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</si>
  <si>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</si>
  <si>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</si>
  <si>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</si>
  <si>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</si>
  <si>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</si>
  <si>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</si>
  <si>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</si>
  <si>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</si>
  <si>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</si>
  <si>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</si>
  <si>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</si>
  <si>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</si>
  <si>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</si>
  <si>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</si>
  <si>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</si>
  <si>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</si>
  <si>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</si>
  <si>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</si>
  <si>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</si>
  <si>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</si>
  <si>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</si>
  <si>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</si>
  <si>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</si>
  <si>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</si>
  <si>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</si>
  <si>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</si>
  <si>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</si>
  <si>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</si>
  <si>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</si>
  <si>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</si>
  <si>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</si>
  <si>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</si>
  <si>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</si>
  <si>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</si>
  <si>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</si>
  <si>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</si>
  <si>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</si>
  <si>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</si>
  <si>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</si>
  <si>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</si>
  <si>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</si>
  <si>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</si>
  <si>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</si>
  <si>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</si>
  <si>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</si>
  <si>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</si>
  <si>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</si>
  <si>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</si>
  <si>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</si>
  <si>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</si>
  <si>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</si>
  <si>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</si>
  <si>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</si>
  <si>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</si>
  <si>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</si>
  <si>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</si>
  <si>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</si>
  <si>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</si>
  <si>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</si>
  <si>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</si>
  <si>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</si>
  <si>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</si>
  <si>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</si>
  <si>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</si>
  <si>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</si>
  <si>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</si>
  <si>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</si>
  <si>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</si>
  <si>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</si>
  <si>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</si>
  <si>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</si>
  <si>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</si>
  <si>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</si>
  <si>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</si>
  <si>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</si>
  <si>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</si>
  <si>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</si>
  <si>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</si>
  <si>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</si>
  <si>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</si>
  <si>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</si>
  <si>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</si>
  <si>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</si>
  <si>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</si>
  <si>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</si>
  <si>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</si>
  <si>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</si>
  <si>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</si>
  <si>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</si>
  <si>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</si>
  <si>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</si>
  <si>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</si>
  <si>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</si>
  <si>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</si>
  <si>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</si>
  <si>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</si>
  <si>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</si>
  <si>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</si>
  <si>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</si>
  <si>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</si>
  <si>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</si>
  <si>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</si>
  <si>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</si>
  <si>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</si>
  <si>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</si>
  <si>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</si>
  <si>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</si>
  <si>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</si>
  <si>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</si>
  <si>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</si>
  <si>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</si>
  <si>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</si>
  <si>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</si>
  <si>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</si>
  <si>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</si>
  <si>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</si>
  <si>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</si>
  <si>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</si>
  <si>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</si>
  <si>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</si>
  <si>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</si>
  <si>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</si>
  <si>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</si>
  <si>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</si>
  <si>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</si>
  <si>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</si>
  <si>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</si>
  <si>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</si>
  <si>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</si>
  <si>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</si>
  <si>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</si>
  <si>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</si>
  <si>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</si>
  <si>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</si>
  <si>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</si>
  <si>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</si>
  <si>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</si>
  <si>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</si>
  <si>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</si>
  <si>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</si>
  <si>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</si>
  <si>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</si>
  <si>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</si>
  <si>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</si>
  <si>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</si>
  <si>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</si>
  <si>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</si>
  <si>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</si>
  <si>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</si>
  <si>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</si>
  <si>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</si>
  <si>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</si>
  <si>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</si>
  <si>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</si>
  <si>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</si>
  <si>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</si>
  <si>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</si>
  <si>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</si>
  <si>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</si>
  <si>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</si>
  <si>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</si>
  <si>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</si>
  <si>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</si>
  <si>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</si>
  <si>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</si>
  <si>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</si>
  <si>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</si>
  <si>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</si>
  <si>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</si>
  <si>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</si>
  <si>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</si>
  <si>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</si>
  <si>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</si>
  <si>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</si>
  <si>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</si>
  <si>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</si>
  <si>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</si>
  <si>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</si>
  <si>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</si>
  <si>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</si>
  <si>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</si>
  <si>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</si>
  <si>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</si>
  <si>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</si>
  <si>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</si>
  <si>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</si>
  <si>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</si>
  <si>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</si>
  <si>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</si>
  <si>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</si>
  <si>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</si>
  <si>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</si>
  <si>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</si>
  <si>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</si>
  <si>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</si>
  <si>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</si>
  <si>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</si>
  <si>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</si>
  <si>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</si>
  <si>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</si>
  <si>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</si>
  <si>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</si>
  <si>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</si>
  <si>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</si>
  <si>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</si>
  <si>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</si>
  <si>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</si>
  <si>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</si>
  <si>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</si>
  <si>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</si>
  <si>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</si>
  <si>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</si>
  <si>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</si>
  <si>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</si>
  <si>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</si>
  <si>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</si>
  <si>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</si>
  <si>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</si>
  <si>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</si>
  <si>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</si>
  <si>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</si>
  <si>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</si>
  <si>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</si>
  <si>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</si>
  <si>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</si>
  <si>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</si>
  <si>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</si>
  <si>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</si>
  <si>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</si>
  <si>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</si>
  <si>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</si>
  <si>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</si>
  <si>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</si>
  <si>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</si>
  <si>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</si>
  <si>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</si>
  <si>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</si>
  <si>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</si>
  <si>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</si>
  <si>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</si>
  <si>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</si>
  <si>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</si>
  <si>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</si>
  <si>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</si>
  <si>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</si>
  <si>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</si>
  <si>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</si>
  <si>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</si>
  <si>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</si>
  <si>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</si>
  <si>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</si>
  <si>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</si>
  <si>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</si>
  <si>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</si>
  <si>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</si>
  <si>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</si>
  <si>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</si>
  <si>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</si>
  <si>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</si>
  <si>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</si>
  <si>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</si>
  <si>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</si>
  <si>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</si>
  <si>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</si>
  <si>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</si>
  <si>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</si>
  <si>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</si>
  <si>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</si>
  <si>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</si>
  <si>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</si>
  <si>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</si>
  <si>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</si>
  <si>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</si>
  <si>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</si>
  <si>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</si>
  <si>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</si>
  <si>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</si>
  <si>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</si>
  <si>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</si>
  <si>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</si>
  <si>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</si>
  <si>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</si>
  <si>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</si>
  <si>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</si>
  <si>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</si>
  <si>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</si>
  <si>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</si>
  <si>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</si>
  <si>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</si>
  <si>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</si>
  <si>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</si>
  <si>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</si>
  <si>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</si>
  <si>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</si>
  <si>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</si>
  <si>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</si>
  <si>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</si>
  <si>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</si>
  <si>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</si>
  <si>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</si>
  <si>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</si>
  <si>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</si>
  <si>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</si>
  <si>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</si>
  <si>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</si>
  <si>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</si>
  <si>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</si>
  <si>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</si>
  <si>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</si>
  <si>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</si>
  <si>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</si>
  <si>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</si>
  <si>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</si>
  <si>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</si>
  <si>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</si>
  <si>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</si>
  <si>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</si>
  <si>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</si>
  <si>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</si>
  <si>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</si>
  <si>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</si>
  <si>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</si>
  <si>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</si>
  <si>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</si>
  <si>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</si>
  <si>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</si>
  <si>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</si>
  <si>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</si>
  <si>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</si>
  <si>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</si>
  <si>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</si>
  <si>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</si>
  <si>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</si>
  <si>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</si>
  <si>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</si>
  <si>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</si>
  <si>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</si>
  <si>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</si>
  <si>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</si>
  <si>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</si>
  <si>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</si>
  <si>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</si>
  <si>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</si>
  <si>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</si>
  <si>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</si>
  <si>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</si>
  <si>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</si>
  <si>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</si>
  <si>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</si>
  <si>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</si>
  <si>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</si>
  <si>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</si>
  <si>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</si>
  <si>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</si>
  <si>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</si>
  <si>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</si>
  <si>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</si>
  <si>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</si>
  <si>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</si>
  <si>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</si>
  <si>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</si>
  <si>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</si>
  <si>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</si>
  <si>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</si>
  <si>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</si>
  <si>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</si>
  <si>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</si>
  <si>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</si>
  <si>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</si>
  <si>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</si>
  <si>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</si>
  <si>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</si>
  <si>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</si>
  <si>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</si>
  <si>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</si>
  <si>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</si>
  <si>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</si>
  <si>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</si>
  <si>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</si>
  <si>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</si>
  <si>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</si>
  <si>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</si>
  <si>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</si>
  <si>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</si>
  <si>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</si>
  <si>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</si>
  <si>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</si>
  <si>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</si>
  <si>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</si>
  <si>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</si>
  <si>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</si>
  <si>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</si>
  <si>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</si>
  <si>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</si>
  <si>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</si>
  <si>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</si>
  <si>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</si>
  <si>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</si>
  <si>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</si>
  <si>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</si>
  <si>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</si>
  <si>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</si>
  <si>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</si>
  <si>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</si>
  <si>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</si>
  <si>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</si>
  <si>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</si>
  <si>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</si>
  <si>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</si>
  <si>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</si>
  <si>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</si>
  <si>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</si>
  <si>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</si>
  <si>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</si>
  <si>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</si>
  <si>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</si>
  <si>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</si>
  <si>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</si>
  <si>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</si>
  <si>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</si>
  <si>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</si>
  <si>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</si>
  <si>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</si>
  <si>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</si>
  <si>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</si>
  <si>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</si>
  <si>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</si>
  <si>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</si>
  <si>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</si>
  <si>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</si>
  <si>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</si>
  <si>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</si>
  <si>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</si>
  <si>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</si>
  <si>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</si>
  <si>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</si>
  <si>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</si>
  <si>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</si>
  <si>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</si>
  <si>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</si>
  <si>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</si>
  <si>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</si>
  <si>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</si>
  <si>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</si>
  <si>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</si>
  <si>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</si>
  <si>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</si>
  <si>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</si>
  <si>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</si>
  <si>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</si>
  <si>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</si>
  <si>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</si>
  <si>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</si>
  <si>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</si>
  <si>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</si>
  <si>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</si>
  <si>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</si>
  <si>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</si>
  <si>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</si>
  <si>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</si>
  <si>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</si>
  <si>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</si>
  <si>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</si>
  <si>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</si>
  <si>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</si>
  <si>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</si>
  <si>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</si>
  <si>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</si>
  <si>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</si>
  <si>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</si>
  <si>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</si>
  <si>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</si>
  <si>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</si>
  <si>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</si>
  <si>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</si>
  <si>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</si>
  <si>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</si>
  <si>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</si>
  <si>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</si>
  <si>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</si>
  <si>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</si>
  <si>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</si>
  <si>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</si>
  <si>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</si>
  <si>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</si>
  <si>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</si>
  <si>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</si>
  <si>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</si>
  <si>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</si>
  <si>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</si>
  <si>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</si>
  <si>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</si>
  <si>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</si>
  <si>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</si>
  <si>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</si>
  <si>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</si>
  <si>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</si>
  <si>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</si>
  <si>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</si>
  <si>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</si>
  <si>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</si>
  <si>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</si>
  <si>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</si>
  <si>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</si>
  <si>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</si>
  <si>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</si>
  <si>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</si>
  <si>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</si>
  <si>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</si>
  <si>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</si>
  <si>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</si>
  <si>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</si>
  <si>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</si>
  <si>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</si>
  <si>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</si>
  <si>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</si>
  <si>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</si>
  <si>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</si>
  <si>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</si>
  <si>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</si>
  <si>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</si>
  <si>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</si>
  <si>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</si>
  <si>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</si>
  <si>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</si>
  <si>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</si>
  <si>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</si>
  <si>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</si>
  <si>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</si>
  <si>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</si>
  <si>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</si>
  <si>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</si>
  <si>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</si>
  <si>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</si>
  <si>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</si>
  <si>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</si>
  <si>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</si>
  <si>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</si>
  <si>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</si>
  <si>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</si>
  <si>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</si>
  <si>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</si>
  <si>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</si>
  <si>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</si>
  <si>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</si>
  <si>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</si>
  <si>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</si>
  <si>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</si>
  <si>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</si>
  <si>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</si>
  <si>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</si>
  <si>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</si>
  <si>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</si>
  <si>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</si>
  <si>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</si>
  <si>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</si>
  <si>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</si>
  <si>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</si>
  <si>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</si>
  <si>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</si>
  <si>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</si>
  <si>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</si>
  <si>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</si>
  <si>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</si>
  <si>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</si>
  <si>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</si>
  <si>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</si>
  <si>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</si>
  <si>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</si>
  <si>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</si>
  <si>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</si>
  <si>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</si>
  <si>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</si>
  <si>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</si>
  <si>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</si>
  <si>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</si>
  <si>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</si>
  <si>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</si>
  <si>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</si>
  <si>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</si>
  <si>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</si>
  <si>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</si>
  <si>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</si>
  <si>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</si>
  <si>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</si>
  <si>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</si>
  <si>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</si>
  <si>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</si>
  <si>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</si>
  <si>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</si>
  <si>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</si>
  <si>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</si>
  <si>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</si>
  <si>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</si>
  <si>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</si>
  <si>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</si>
  <si>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</si>
  <si>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</si>
  <si>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</si>
  <si>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</si>
  <si>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</si>
  <si>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</si>
  <si>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</si>
  <si>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</si>
  <si>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</si>
  <si>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</si>
  <si>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</si>
  <si>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</si>
  <si>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</si>
  <si>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</si>
  <si>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</si>
  <si>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</si>
  <si>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</si>
  <si>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</si>
  <si>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</si>
  <si>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</si>
  <si>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</si>
  <si>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</si>
  <si>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</si>
  <si>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</si>
  <si>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</si>
  <si>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</si>
  <si>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</si>
  <si>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</si>
  <si>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</si>
  <si>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</si>
  <si>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</si>
  <si>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</si>
  <si>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</si>
  <si>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</si>
  <si>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</si>
  <si>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</si>
  <si>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</si>
  <si>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</si>
  <si>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</si>
  <si>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</si>
  <si>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</si>
  <si>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</si>
  <si>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</si>
  <si>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</si>
  <si>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</si>
  <si>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</si>
  <si>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</si>
  <si>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</si>
  <si>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</si>
  <si>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</si>
  <si>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</si>
  <si>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</si>
  <si>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</si>
  <si>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</si>
  <si>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</si>
  <si>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</si>
  <si>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</si>
  <si>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</si>
  <si>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</si>
  <si>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</si>
  <si>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</si>
  <si>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</si>
  <si>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</si>
  <si>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</si>
  <si>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</si>
  <si>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</si>
  <si>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</si>
  <si>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</si>
  <si>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</si>
  <si>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</si>
  <si>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</si>
  <si>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</si>
  <si>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</si>
  <si>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</si>
  <si>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</si>
  <si>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</si>
  <si>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</si>
  <si>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</si>
  <si>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</si>
  <si>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</si>
  <si>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</si>
  <si>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</si>
  <si>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</si>
  <si>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</si>
  <si>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</si>
  <si>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</si>
  <si>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</si>
  <si>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</si>
  <si>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</si>
  <si>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</si>
  <si>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</si>
  <si>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</si>
  <si>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</si>
  <si>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</si>
  <si>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</si>
  <si>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</si>
  <si>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</si>
  <si>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</si>
  <si>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</si>
  <si>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</si>
  <si>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</si>
  <si>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</si>
  <si>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</si>
  <si>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</si>
  <si>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</si>
  <si>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</si>
  <si>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</si>
  <si>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</si>
  <si>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</si>
  <si>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</si>
  <si>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</si>
  <si>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</si>
  <si>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</si>
  <si>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</si>
  <si>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</si>
  <si>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</si>
  <si>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</si>
  <si>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</si>
  <si>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</si>
  <si>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</si>
  <si>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</si>
  <si>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</si>
  <si>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</si>
  <si>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</si>
  <si>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</si>
  <si>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</si>
  <si>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</si>
  <si>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</si>
  <si>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</si>
  <si>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</si>
  <si>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</si>
  <si>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</si>
  <si>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</si>
  <si>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</si>
  <si>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</si>
  <si>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</si>
  <si>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</si>
  <si>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</si>
  <si>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</si>
  <si>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</si>
  <si>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</si>
  <si>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</si>
  <si>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</si>
  <si>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</si>
  <si>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</si>
  <si>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</si>
  <si>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</si>
  <si>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</si>
  <si>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</si>
  <si>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</si>
  <si>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</si>
  <si>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</si>
  <si>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</si>
  <si>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</si>
  <si>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</si>
  <si>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</si>
  <si>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</si>
  <si>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</si>
  <si>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</si>
  <si>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</si>
  <si>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</si>
  <si>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</si>
  <si>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</si>
  <si>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</si>
  <si>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</si>
  <si>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</si>
  <si>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</si>
  <si>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</si>
  <si>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</si>
  <si>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</si>
  <si>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</si>
  <si>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</si>
  <si>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</si>
  <si>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</si>
  <si>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</si>
  <si>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</si>
  <si>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</si>
  <si>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</si>
  <si>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</si>
  <si>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</si>
  <si>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</si>
  <si>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</si>
  <si>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</si>
  <si>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</si>
  <si>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</si>
  <si>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</si>
  <si>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</si>
  <si>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</si>
  <si>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</si>
  <si>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</si>
  <si>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</si>
  <si>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</si>
  <si>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</si>
  <si>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</si>
  <si>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</si>
  <si>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</si>
  <si>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</si>
  <si>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</si>
  <si>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</si>
  <si>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</si>
  <si>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</si>
  <si>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</si>
  <si>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</si>
  <si>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</si>
  <si>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</si>
  <si>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</si>
  <si>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</si>
  <si>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</si>
  <si>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</si>
  <si>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</si>
  <si>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</si>
  <si>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</si>
  <si>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</si>
  <si>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</si>
  <si>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</si>
  <si>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</si>
  <si>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</si>
  <si>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</si>
  <si>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</si>
  <si>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</si>
  <si>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</si>
  <si>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</si>
  <si>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</si>
  <si>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</si>
  <si>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</si>
  <si>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</si>
  <si>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</si>
  <si>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</si>
  <si>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</si>
  <si>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</si>
  <si>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</si>
  <si>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</si>
  <si>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</si>
  <si>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</si>
  <si>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</si>
  <si>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</si>
  <si>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</si>
  <si>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</si>
  <si>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</si>
  <si>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</si>
  <si>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</si>
  <si>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</si>
  <si>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</si>
  <si>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</si>
  <si>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</si>
  <si>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</si>
  <si>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</si>
  <si>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</si>
  <si>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</si>
  <si>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</si>
  <si>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</si>
  <si>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</si>
  <si>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</si>
  <si>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</si>
  <si>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</si>
  <si>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</si>
  <si>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</si>
  <si>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</si>
  <si>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</si>
  <si>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</si>
  <si>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</si>
  <si>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</si>
  <si>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</si>
  <si>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</si>
  <si>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</si>
  <si>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</si>
  <si>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</si>
  <si>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</si>
  <si>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</si>
  <si>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</si>
  <si>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</si>
  <si>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</si>
  <si>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</si>
  <si>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</si>
  <si>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</si>
  <si>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</si>
  <si>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</si>
  <si>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</si>
  <si>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</si>
  <si>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</si>
  <si>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</si>
  <si>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</si>
  <si>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</si>
  <si>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</si>
  <si>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</si>
  <si>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</si>
  <si>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</si>
  <si>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</si>
  <si>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</si>
  <si>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</si>
  <si>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</si>
  <si>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</si>
  <si>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</si>
  <si>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</si>
  <si>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</si>
  <si>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</si>
  <si>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</si>
  <si>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</si>
  <si>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</si>
  <si>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</si>
  <si>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</si>
  <si>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</si>
  <si>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</si>
  <si>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</si>
  <si>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</si>
  <si>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</si>
  <si>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</si>
  <si>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</si>
  <si>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</si>
  <si>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</si>
  <si>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</si>
  <si>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</si>
  <si>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</si>
  <si>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</si>
  <si>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</si>
  <si>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</si>
  <si>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</si>
  <si>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</si>
  <si>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</si>
  <si>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</si>
  <si>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</si>
  <si>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</si>
  <si>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</si>
  <si>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</si>
  <si>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</si>
  <si>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</si>
  <si>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</si>
  <si>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</si>
  <si>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</si>
  <si>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</si>
  <si>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</si>
  <si>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</si>
  <si>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</si>
  <si>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</si>
  <si>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</si>
  <si>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</si>
  <si>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</si>
  <si>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</si>
  <si>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</si>
  <si>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</si>
  <si>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</si>
  <si>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</si>
  <si>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</si>
  <si>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</si>
  <si>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</si>
  <si>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</si>
  <si>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</si>
  <si>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</si>
  <si>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</si>
  <si>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</si>
  <si>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</si>
  <si>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</si>
  <si>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</si>
  <si>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</si>
  <si>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</si>
  <si>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</si>
  <si>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</si>
  <si>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</si>
  <si>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</si>
  <si>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</si>
  <si>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</si>
  <si>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</si>
  <si>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</si>
  <si>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</si>
  <si>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</si>
  <si>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</si>
  <si>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</si>
  <si>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</si>
  <si>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</si>
  <si>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</si>
  <si>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</si>
  <si>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</si>
  <si>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</si>
  <si>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</si>
  <si>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</si>
  <si>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</si>
  <si>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</si>
  <si>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</si>
  <si>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</si>
  <si>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</si>
  <si>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</si>
  <si>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</si>
  <si>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</si>
  <si>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</si>
  <si>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</si>
  <si>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</si>
  <si>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</si>
  <si>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</si>
  <si>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</si>
  <si>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</si>
  <si>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</si>
  <si>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</si>
  <si>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</si>
  <si>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</si>
  <si>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</si>
  <si>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</si>
  <si>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</si>
  <si>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</si>
  <si>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</si>
  <si>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</si>
  <si>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</si>
  <si>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</si>
  <si>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</si>
  <si>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</si>
  <si>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</si>
  <si>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</si>
  <si>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</si>
  <si>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</si>
  <si>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</si>
  <si>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</si>
  <si>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</si>
  <si>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</si>
  <si>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</si>
  <si>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</si>
  <si>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</si>
  <si>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</si>
  <si>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</si>
  <si>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</si>
  <si>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</si>
  <si>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</si>
  <si>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</si>
  <si>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</si>
  <si>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</si>
  <si>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</si>
  <si>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</si>
  <si>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</si>
  <si>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</si>
  <si>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</si>
  <si>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</si>
  <si>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</si>
  <si>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</si>
  <si>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</si>
  <si>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</si>
  <si>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</si>
  <si>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</si>
  <si>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</si>
  <si>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</si>
  <si>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</si>
  <si>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</si>
  <si>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</si>
  <si>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</si>
  <si>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</si>
  <si>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</si>
  <si>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</si>
  <si>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</si>
  <si>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</si>
  <si>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</si>
  <si>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</si>
  <si>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</si>
  <si>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</si>
  <si>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</si>
  <si>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</si>
  <si>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</si>
  <si>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</si>
  <si>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</si>
  <si>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</si>
  <si>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</si>
  <si>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</si>
  <si>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</si>
  <si>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</si>
  <si>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</si>
  <si>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</si>
  <si>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</si>
  <si>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</si>
  <si>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</si>
  <si>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</si>
  <si>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</si>
  <si>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</si>
  <si>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</si>
  <si>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</si>
  <si>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</si>
  <si>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</si>
  <si>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</si>
  <si>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</si>
  <si>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</si>
  <si>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</si>
  <si>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</si>
  <si>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</si>
  <si>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</si>
  <si>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</si>
  <si>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</si>
  <si>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</si>
  <si>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</si>
  <si>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</si>
  <si>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</si>
  <si>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</si>
  <si>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</si>
  <si>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</si>
  <si>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</si>
  <si>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</si>
  <si>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</si>
  <si>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</si>
  <si>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</si>
  <si>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</si>
  <si>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</si>
  <si>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</si>
  <si>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</si>
  <si>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</si>
  <si>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</si>
  <si>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</si>
  <si>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</si>
  <si>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</si>
  <si>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</si>
  <si>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</si>
  <si>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</si>
  <si>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</si>
  <si>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</si>
  <si>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</si>
  <si>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</si>
  <si>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</si>
  <si>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</si>
  <si>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</si>
  <si>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</si>
  <si>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</si>
  <si>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</si>
  <si>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</si>
  <si>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</si>
  <si>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</si>
  <si>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</si>
  <si>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</si>
  <si>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</si>
  <si>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</si>
  <si>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</si>
  <si>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</si>
  <si>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</si>
  <si>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</si>
  <si>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</si>
  <si>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</si>
  <si>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</si>
  <si>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</si>
  <si>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</si>
  <si>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</si>
  <si>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</si>
  <si>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</si>
  <si>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</si>
  <si>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</si>
  <si>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</si>
  <si>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</si>
  <si>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</si>
  <si>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</si>
  <si>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</si>
  <si>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</si>
  <si>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</si>
  <si>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</si>
  <si>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</si>
  <si>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</si>
  <si>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</si>
  <si>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</si>
  <si>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</si>
  <si>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</si>
  <si>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</si>
  <si>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</si>
  <si>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</si>
  <si>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</si>
  <si>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</si>
  <si>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</si>
  <si>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</si>
  <si>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</si>
  <si>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</si>
  <si>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</si>
  <si>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</si>
  <si>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</si>
  <si>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</si>
  <si>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</si>
  <si>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</si>
  <si>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</si>
  <si>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</si>
  <si>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</si>
  <si>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</si>
  <si>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</si>
  <si>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</si>
  <si>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</si>
  <si>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</si>
  <si>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</si>
  <si>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</si>
  <si>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</si>
  <si>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</si>
  <si>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</si>
  <si>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</si>
  <si>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</si>
  <si>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</si>
  <si>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</si>
  <si>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</si>
  <si>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</si>
  <si>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</si>
  <si>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</si>
  <si>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</si>
  <si>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</si>
  <si>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</si>
  <si>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</si>
  <si>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</si>
  <si>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</si>
  <si>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</si>
  <si>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</si>
  <si>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</si>
  <si>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</si>
  <si>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</si>
  <si>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</si>
  <si>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</si>
  <si>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</si>
  <si>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</si>
  <si>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</si>
  <si>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</si>
  <si>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</si>
  <si>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</si>
  <si>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</si>
  <si>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</si>
  <si>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</si>
  <si>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</si>
  <si>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</si>
  <si>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</si>
  <si>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</si>
  <si>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</si>
  <si>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</si>
  <si>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</si>
  <si>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</si>
  <si>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</si>
  <si>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</si>
  <si>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</si>
  <si>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</si>
  <si>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</si>
  <si>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</si>
  <si>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</si>
  <si>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</si>
  <si>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</si>
  <si>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</si>
  <si>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</si>
  <si>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</si>
  <si>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</si>
  <si>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</si>
  <si>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</si>
  <si>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</si>
  <si>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</si>
  <si>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</si>
  <si>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</si>
  <si>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</si>
  <si>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</si>
  <si>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</si>
  <si>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</si>
  <si>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</si>
  <si>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</si>
  <si>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</si>
  <si>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</si>
  <si>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</si>
  <si>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</si>
  <si>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</si>
  <si>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</si>
  <si>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</si>
  <si>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</si>
  <si>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</si>
  <si>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</si>
  <si>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</si>
  <si>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</si>
  <si>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</si>
  <si>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</si>
  <si>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</si>
  <si>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</si>
  <si>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</si>
  <si>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</si>
  <si>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</si>
  <si>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</si>
  <si>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</si>
  <si>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</si>
  <si>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</si>
  <si>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</si>
  <si>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</si>
  <si>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</si>
  <si>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</si>
  <si>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</si>
  <si>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</si>
  <si>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</si>
  <si>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</si>
  <si>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</si>
  <si>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</si>
  <si>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</si>
  <si>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</si>
  <si>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</si>
  <si>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</si>
  <si>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</si>
  <si>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</si>
  <si>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</si>
  <si>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</si>
  <si>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</si>
  <si>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</si>
  <si>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</si>
  <si>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</si>
  <si>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</si>
  <si>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</si>
  <si>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</si>
  <si>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</si>
  <si>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</si>
  <si>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</si>
  <si>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</si>
  <si>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</si>
  <si>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</si>
  <si>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</si>
  <si>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</si>
  <si>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</si>
  <si>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</si>
  <si>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</si>
  <si>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</si>
  <si>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</si>
  <si>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</si>
  <si>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</si>
  <si>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</si>
  <si>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</si>
  <si>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</si>
  <si>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</si>
  <si>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</si>
  <si>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</si>
  <si>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</si>
  <si>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</si>
  <si>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</si>
  <si>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</si>
  <si>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</si>
  <si>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</si>
  <si>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</si>
  <si>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</si>
  <si>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</si>
  <si>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</si>
  <si>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</si>
  <si>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</si>
  <si>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</si>
  <si>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</si>
  <si>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</si>
  <si>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</si>
  <si>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</si>
  <si>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</si>
  <si>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</si>
  <si>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</si>
  <si>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</si>
  <si>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</si>
  <si>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</si>
  <si>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</si>
  <si>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</si>
  <si>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</si>
  <si>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</si>
  <si>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</si>
  <si>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</si>
  <si>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</si>
  <si>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</si>
  <si>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</si>
  <si>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</si>
  <si>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</si>
  <si>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</si>
  <si>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</si>
  <si>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</si>
  <si>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</si>
  <si>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</si>
  <si>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</si>
  <si>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</si>
  <si>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</si>
  <si>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</si>
  <si>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</si>
  <si>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</si>
  <si>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</si>
  <si>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</si>
  <si>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</si>
  <si>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</si>
  <si>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</si>
  <si>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</si>
  <si>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</si>
  <si>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</si>
  <si>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</si>
  <si>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</si>
  <si>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</si>
  <si>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</si>
  <si>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</si>
  <si>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</si>
  <si>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</si>
  <si>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</si>
  <si>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</si>
  <si>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</si>
  <si>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</si>
  <si>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</si>
  <si>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</si>
  <si>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</si>
  <si>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</si>
  <si>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</si>
  <si>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</si>
  <si>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</si>
  <si>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</si>
  <si>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</si>
  <si>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</si>
  <si>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</si>
  <si>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</si>
  <si>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</si>
  <si>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</si>
  <si>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</si>
  <si>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</si>
  <si>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</si>
  <si>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</si>
  <si>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</si>
  <si>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</si>
  <si>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</si>
  <si>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</si>
  <si>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</si>
  <si>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</si>
  <si>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</si>
  <si>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</si>
  <si>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</si>
  <si>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</si>
  <si>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</si>
  <si>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</si>
  <si>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</si>
  <si>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</si>
  <si>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</si>
  <si>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</si>
  <si>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</si>
  <si>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</si>
  <si>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</si>
  <si>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</si>
  <si>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</si>
  <si>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</si>
  <si>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</si>
  <si>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</si>
  <si>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</si>
  <si>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</si>
  <si>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</si>
  <si>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</si>
  <si>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</si>
  <si>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</si>
  <si>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</si>
  <si>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</si>
  <si>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</si>
  <si>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</si>
  <si>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</si>
  <si>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</si>
  <si>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</si>
  <si>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</si>
  <si>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</si>
  <si>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</si>
  <si>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</si>
  <si>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</si>
  <si>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</si>
  <si>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</si>
  <si>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</si>
  <si>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</si>
  <si>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</si>
  <si>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</si>
  <si>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</si>
  <si>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</si>
  <si>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</si>
  <si>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</si>
  <si>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</si>
  <si>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</si>
  <si>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</si>
  <si>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</si>
  <si>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</si>
  <si>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</si>
  <si>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</si>
  <si>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</si>
  <si>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</si>
  <si>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</si>
  <si>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</si>
  <si>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</si>
  <si>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</si>
  <si>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</si>
  <si>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</si>
  <si>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</si>
  <si>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</si>
  <si>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</si>
  <si>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</si>
  <si>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</si>
  <si>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</si>
  <si>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</si>
  <si>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</si>
  <si>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</si>
  <si>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</si>
  <si>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</si>
  <si>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</si>
  <si>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</si>
  <si>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</si>
  <si>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</si>
  <si>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</si>
  <si>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</si>
  <si>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</si>
  <si>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</si>
  <si>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</si>
  <si>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</si>
  <si>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</si>
  <si>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</si>
  <si>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</si>
  <si>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</si>
  <si>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</si>
  <si>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</si>
  <si>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</si>
  <si>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</si>
  <si>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</si>
  <si>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</si>
  <si>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</si>
  <si>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</si>
  <si>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</si>
  <si>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</si>
  <si>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</si>
  <si>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</si>
  <si>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</si>
  <si>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</si>
  <si>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</si>
  <si>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</si>
  <si>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</si>
  <si>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</si>
  <si>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</si>
  <si>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</si>
  <si>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</si>
  <si>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</si>
  <si>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</si>
  <si>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</si>
  <si>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</si>
  <si>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</si>
  <si>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</si>
  <si>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</si>
  <si>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</si>
  <si>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</si>
  <si>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</si>
  <si>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</si>
  <si>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</si>
  <si>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</si>
  <si>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</si>
  <si>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</si>
  <si>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</si>
  <si>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</si>
  <si>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</si>
  <si>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</si>
  <si>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</si>
  <si>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</si>
  <si>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</si>
  <si>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</si>
  <si>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</si>
  <si>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</si>
  <si>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</si>
  <si>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</si>
  <si>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</si>
  <si>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</si>
  <si>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</si>
  <si>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</si>
  <si>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</si>
  <si>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</si>
  <si>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</si>
  <si>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</si>
  <si>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</si>
  <si>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</si>
  <si>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</si>
  <si>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</si>
  <si>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</si>
  <si>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</si>
  <si>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</si>
  <si>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</si>
  <si>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</si>
  <si>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</si>
  <si>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</si>
  <si>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</si>
  <si>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</si>
  <si>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</si>
  <si>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</si>
  <si>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</si>
  <si>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</si>
  <si>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</si>
  <si>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</si>
  <si>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</si>
  <si>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</si>
  <si>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</si>
  <si>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</si>
  <si>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</si>
  <si>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</si>
  <si>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</si>
  <si>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</si>
  <si>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</si>
  <si>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</si>
  <si>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</si>
  <si>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</si>
  <si>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</si>
  <si>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</si>
  <si>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</si>
  <si>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</si>
  <si>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</si>
  <si>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</si>
  <si>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</si>
  <si>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</si>
  <si>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</si>
  <si>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</si>
  <si>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</si>
  <si>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</si>
  <si>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</si>
  <si>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</si>
  <si>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</si>
  <si>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</si>
  <si>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</si>
  <si>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</si>
  <si>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</si>
  <si>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</si>
  <si>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</si>
  <si>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</si>
  <si>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</si>
  <si>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</si>
  <si>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</si>
  <si>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</si>
  <si>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</si>
  <si>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</si>
  <si>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</si>
  <si>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</si>
  <si>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</si>
  <si>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</si>
  <si>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</si>
  <si>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</si>
  <si>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</si>
  <si>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</si>
  <si>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</si>
  <si>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</si>
  <si>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</si>
  <si>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</si>
  <si>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</si>
  <si>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</si>
  <si>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</si>
  <si>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</si>
  <si>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</si>
  <si>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</si>
  <si>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</si>
  <si>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</si>
  <si>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</si>
  <si>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</si>
  <si>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</si>
  <si>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</si>
  <si>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</si>
  <si>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</si>
  <si>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</si>
  <si>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</si>
  <si>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</si>
  <si>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</si>
  <si>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</si>
  <si>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</si>
  <si>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</si>
  <si>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</si>
  <si>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</si>
  <si>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</si>
  <si>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</si>
  <si>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</si>
  <si>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</si>
  <si>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</si>
  <si>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</si>
  <si>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</si>
  <si>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</si>
  <si>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</si>
  <si>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</si>
  <si>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</si>
  <si>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</si>
  <si>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</si>
  <si>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</si>
  <si>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</si>
  <si>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</si>
  <si>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</si>
  <si>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</si>
  <si>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</si>
  <si>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</si>
  <si>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</si>
  <si>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</si>
  <si>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</si>
  <si>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</si>
  <si>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</si>
  <si>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</si>
  <si>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</si>
  <si>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</si>
  <si>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</si>
  <si>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</si>
  <si>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</si>
  <si>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</si>
  <si>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</si>
  <si>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</si>
  <si>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</si>
  <si>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</si>
  <si>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</si>
  <si>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</si>
  <si>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</si>
  <si>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</si>
  <si>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</si>
  <si>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</si>
  <si>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</si>
  <si>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</si>
  <si>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</si>
  <si>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</si>
  <si>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</si>
  <si>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</si>
  <si>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</si>
  <si>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</si>
  <si>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</si>
  <si>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</si>
  <si>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</si>
  <si>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</si>
  <si>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</si>
  <si>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</si>
  <si>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</si>
  <si>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</si>
  <si>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</si>
  <si>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</si>
  <si>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</si>
  <si>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</si>
  <si>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</si>
  <si>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</si>
  <si>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</si>
  <si>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</si>
  <si>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</si>
  <si>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</si>
  <si>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</si>
  <si>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</si>
  <si>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</si>
  <si>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</si>
  <si>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</si>
  <si>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</si>
  <si>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</si>
  <si>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</si>
  <si>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</si>
  <si>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</si>
  <si>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</si>
  <si>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</si>
  <si>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</si>
  <si>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</si>
  <si>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</si>
  <si>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</si>
  <si>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</si>
  <si>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</si>
  <si>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</si>
  <si>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</si>
  <si>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</si>
  <si>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</si>
  <si>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</si>
  <si>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</si>
  <si>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</si>
  <si>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</si>
  <si>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</si>
  <si>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</si>
  <si>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</si>
  <si>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</si>
  <si>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</si>
  <si>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</si>
  <si>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</si>
  <si>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</si>
  <si>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</si>
  <si>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</si>
  <si>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</si>
  <si>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</si>
  <si>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</si>
  <si>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</si>
  <si>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</si>
  <si>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</si>
  <si>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</si>
  <si>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</si>
  <si>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</si>
  <si>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</si>
  <si>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</si>
  <si>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</si>
  <si>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</si>
  <si>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</si>
  <si>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</si>
  <si>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</si>
  <si>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</si>
  <si>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</si>
  <si>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</si>
  <si>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</si>
  <si>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</si>
  <si>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</si>
  <si>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</si>
  <si>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</si>
  <si>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</si>
  <si>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</si>
  <si>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</si>
  <si>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</si>
  <si>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</si>
  <si>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</si>
  <si>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</si>
  <si>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</si>
  <si>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</si>
  <si>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</si>
  <si>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</si>
  <si>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</si>
  <si>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</si>
  <si>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</si>
  <si>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</si>
  <si>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</si>
  <si>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</si>
  <si>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</si>
  <si>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</si>
  <si>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</si>
  <si>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</si>
  <si>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</si>
  <si>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</si>
  <si>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</si>
  <si>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</si>
  <si>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</si>
  <si>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</si>
  <si>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</si>
  <si>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</si>
  <si>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</si>
  <si>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</si>
  <si>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</si>
  <si>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</si>
  <si>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</si>
  <si>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</si>
  <si>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</si>
  <si>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</si>
  <si>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</si>
  <si>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</si>
  <si>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</si>
  <si>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</si>
  <si>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</si>
  <si>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</si>
  <si>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</si>
  <si>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</si>
  <si>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</si>
  <si>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</si>
  <si>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</si>
  <si>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</si>
  <si>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</si>
  <si>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</si>
  <si>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</si>
  <si>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</si>
  <si>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</si>
  <si>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</si>
  <si>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</si>
  <si>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</si>
  <si>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</si>
  <si>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</si>
  <si>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</si>
  <si>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</si>
  <si>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</si>
  <si>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</si>
  <si>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</si>
  <si>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</si>
  <si>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</si>
  <si>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</si>
  <si>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</si>
  <si>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</si>
  <si>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</si>
  <si>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</si>
  <si>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</si>
  <si>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</si>
  <si>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</si>
  <si>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</si>
  <si>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</si>
  <si>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</si>
  <si>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</si>
  <si>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</si>
  <si>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</si>
  <si>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</si>
  <si>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</si>
  <si>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</si>
  <si>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</si>
  <si>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</si>
  <si>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</si>
  <si>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</si>
  <si>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</si>
  <si>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</si>
  <si>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</si>
  <si>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</si>
  <si>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</si>
  <si>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</si>
  <si>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</si>
  <si>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</si>
  <si>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</si>
  <si>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</si>
  <si>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</si>
  <si>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</si>
  <si>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</si>
  <si>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</si>
  <si>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</si>
  <si>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</si>
  <si>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</si>
  <si>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</si>
  <si>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</si>
  <si>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</si>
  <si>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</si>
  <si>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</si>
  <si>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</si>
  <si>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</si>
  <si>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</si>
  <si>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</si>
  <si>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</si>
  <si>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</si>
  <si>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</si>
  <si>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</si>
  <si>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</si>
  <si>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</si>
  <si>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</si>
  <si>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</si>
  <si>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</si>
  <si>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</si>
  <si>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</si>
  <si>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</si>
  <si>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</si>
  <si>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</si>
  <si>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</si>
  <si>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</si>
  <si>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</si>
  <si>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</si>
  <si>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</si>
  <si>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</si>
  <si>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</si>
  <si>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</si>
  <si>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</si>
  <si>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</si>
  <si>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</si>
  <si>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</si>
  <si>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</si>
  <si>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</si>
  <si>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</si>
  <si>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</si>
  <si>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</si>
  <si>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</si>
  <si>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</si>
  <si>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</si>
  <si>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</si>
  <si>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</si>
  <si>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</si>
  <si>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</si>
  <si>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</si>
  <si>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</si>
  <si>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</si>
  <si>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</si>
  <si>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</si>
  <si>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</si>
  <si>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</si>
  <si>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</si>
  <si>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</si>
  <si>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</si>
  <si>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</si>
  <si>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</si>
  <si>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</si>
  <si>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</si>
  <si>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</si>
  <si>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</si>
  <si>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</si>
  <si>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</si>
  <si>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</si>
  <si>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</si>
  <si>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</si>
  <si>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</si>
  <si>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</si>
  <si>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</si>
  <si>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</si>
  <si>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</si>
  <si>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</si>
  <si>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</si>
  <si>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</si>
  <si>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</si>
  <si>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</si>
  <si>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</si>
  <si>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</si>
  <si>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</si>
  <si>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</si>
  <si>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</si>
  <si>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</si>
  <si>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</si>
  <si>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</si>
  <si>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</si>
  <si>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</si>
  <si>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</si>
  <si>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</si>
  <si>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</si>
  <si>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</si>
  <si>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</si>
  <si>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</si>
  <si>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</si>
  <si>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</si>
  <si>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</si>
  <si>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</si>
  <si>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</si>
  <si>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</si>
  <si>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</si>
  <si>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</si>
  <si>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</si>
  <si>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</si>
  <si>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</si>
  <si>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</si>
  <si>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</si>
  <si>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</si>
  <si>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</si>
  <si>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</si>
  <si>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</si>
  <si>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</si>
  <si>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</si>
  <si>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</si>
  <si>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</si>
  <si>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</si>
  <si>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</si>
  <si>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</si>
  <si>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</si>
  <si>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</si>
  <si>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</si>
  <si>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</si>
  <si>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</si>
  <si>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</si>
  <si>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</si>
  <si>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</si>
  <si>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</si>
  <si>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</si>
  <si>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</si>
  <si>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</si>
  <si>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</si>
  <si>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</si>
  <si>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</si>
  <si>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</si>
  <si>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</si>
  <si>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</si>
  <si>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</si>
  <si>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</si>
  <si>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</si>
  <si>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</si>
  <si>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</si>
  <si>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</si>
  <si>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</si>
  <si>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</si>
  <si>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</si>
  <si>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</si>
  <si>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</si>
  <si>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</si>
  <si>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</si>
  <si>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</si>
  <si>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</si>
  <si>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</si>
  <si>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</si>
  <si>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</si>
  <si>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</si>
  <si>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</si>
  <si>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</si>
  <si>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</si>
  <si>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</si>
  <si>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</si>
  <si>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</si>
  <si>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</si>
  <si>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</si>
  <si>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</si>
  <si>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</si>
  <si>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</si>
  <si>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</si>
  <si>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</si>
  <si>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</si>
  <si>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</si>
  <si>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</si>
  <si>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</si>
  <si>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</si>
  <si>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</si>
  <si>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</si>
  <si>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</si>
  <si>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</si>
  <si>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</si>
  <si>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</si>
  <si>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</si>
  <si>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</si>
  <si>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</si>
  <si>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</si>
  <si>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</si>
  <si>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</si>
  <si>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</si>
  <si>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</si>
  <si>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</si>
  <si>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</si>
  <si>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</si>
  <si>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</si>
  <si>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</si>
  <si>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</si>
  <si>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</si>
  <si>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</si>
  <si>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</si>
  <si>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</si>
  <si>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</si>
  <si>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</si>
  <si>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</si>
  <si>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</si>
  <si>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</si>
  <si>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</si>
  <si>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</si>
  <si>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</si>
  <si>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</si>
  <si>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</si>
  <si>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</si>
  <si>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</si>
  <si>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</si>
  <si>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</si>
  <si>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</si>
  <si>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</si>
  <si>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</si>
  <si>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</si>
  <si>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</si>
  <si>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</si>
  <si>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</si>
  <si>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</si>
  <si>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</si>
  <si>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</si>
  <si>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</si>
  <si>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</si>
  <si>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</si>
  <si>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</si>
  <si>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</si>
  <si>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</si>
  <si>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</si>
  <si>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</si>
  <si>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</si>
  <si>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</si>
  <si>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</si>
  <si>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</si>
  <si>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</si>
  <si>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</si>
  <si>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</si>
  <si>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</si>
  <si>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</si>
  <si>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</si>
  <si>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</si>
  <si>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</si>
  <si>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</si>
  <si>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</si>
  <si>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</si>
  <si>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</si>
  <si>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</si>
  <si>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</si>
  <si>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</si>
  <si>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</si>
  <si>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</si>
  <si>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</si>
  <si>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</si>
  <si>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</si>
  <si>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</si>
  <si>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</si>
  <si>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</si>
  <si>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</si>
  <si>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</si>
  <si>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</si>
  <si>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</si>
  <si>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</si>
  <si>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</si>
  <si>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</si>
  <si>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</si>
  <si>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</si>
  <si>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</si>
  <si>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</si>
  <si>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</si>
  <si>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</si>
  <si>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</si>
  <si>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</si>
  <si>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</si>
  <si>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</si>
  <si>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</si>
  <si>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</si>
  <si>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</si>
  <si>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</si>
  <si>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</si>
  <si>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</si>
  <si>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</si>
  <si>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</si>
  <si>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</si>
  <si>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</si>
  <si>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</si>
  <si>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</si>
  <si>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</si>
  <si>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</si>
  <si>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</si>
  <si>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</si>
  <si>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</si>
  <si>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</si>
  <si>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</si>
  <si>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</si>
  <si>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</si>
  <si>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</si>
  <si>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</si>
  <si>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</si>
  <si>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</si>
  <si>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</si>
  <si>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</si>
  <si>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</si>
  <si>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</si>
  <si>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</si>
  <si>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</si>
  <si>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</si>
  <si>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</si>
  <si>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</si>
  <si>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</si>
  <si>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</si>
  <si>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</si>
  <si>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</si>
  <si>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</si>
  <si>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</si>
  <si>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</si>
  <si>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</si>
  <si>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</si>
  <si>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</si>
  <si>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</si>
  <si>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</si>
  <si>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</si>
  <si>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</si>
  <si>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</si>
  <si>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</si>
  <si>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</si>
  <si>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</si>
  <si>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</si>
  <si>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</si>
  <si>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</si>
  <si>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</si>
  <si>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</si>
  <si>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</si>
  <si>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</si>
  <si>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</si>
  <si>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</si>
  <si>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</si>
  <si>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</si>
  <si>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</si>
  <si>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</si>
  <si>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</si>
  <si>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</si>
  <si>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</si>
  <si>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</si>
  <si>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</si>
  <si>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</si>
  <si>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</si>
  <si>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</si>
  <si>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</si>
  <si>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</si>
  <si>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</si>
  <si>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</si>
  <si>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</si>
  <si>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</si>
  <si>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</si>
  <si>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</si>
  <si>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</si>
  <si>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</si>
  <si>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</si>
  <si>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</si>
  <si>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</si>
  <si>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</si>
  <si>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</si>
  <si>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</si>
  <si>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</si>
  <si>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</si>
  <si>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</si>
  <si>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</si>
  <si>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</si>
  <si>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</si>
  <si>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</si>
  <si>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</si>
  <si>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</si>
  <si>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</si>
  <si>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</si>
  <si>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</si>
  <si>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</si>
  <si>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</si>
  <si>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</si>
  <si>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</si>
  <si>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</si>
  <si>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</si>
  <si>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</si>
  <si>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</si>
  <si>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</si>
  <si>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</si>
  <si>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</si>
  <si>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</si>
  <si>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</si>
  <si>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</si>
  <si>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</si>
  <si>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</si>
  <si>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</si>
  <si>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</si>
  <si>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</si>
  <si>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</si>
  <si>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</si>
  <si>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</si>
  <si>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</si>
  <si>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</si>
  <si>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</si>
  <si>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</si>
  <si>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</si>
  <si>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</si>
  <si>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</si>
  <si>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</si>
  <si>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</si>
  <si>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</si>
  <si>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</si>
  <si>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</si>
  <si>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</si>
  <si>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</si>
  <si>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</si>
  <si>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</si>
  <si>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</si>
  <si>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</si>
  <si>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</si>
  <si>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</si>
  <si>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</si>
  <si>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</si>
  <si>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</si>
  <si>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</si>
  <si>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</si>
  <si>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</si>
  <si>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</si>
  <si>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</si>
  <si>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</si>
  <si>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</si>
  <si>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</si>
  <si>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</si>
  <si>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</si>
  <si>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</si>
  <si>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</si>
  <si>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</si>
  <si>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</si>
  <si>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</si>
  <si>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</si>
  <si>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</si>
  <si>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</si>
  <si>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</si>
  <si>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</si>
  <si>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</si>
  <si>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</si>
  <si>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</si>
  <si>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</si>
  <si>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</si>
  <si>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</si>
  <si>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</si>
  <si>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</si>
  <si>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</si>
  <si>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</si>
  <si>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</si>
  <si>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</si>
  <si>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</si>
  <si>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</si>
  <si>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</si>
  <si>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</si>
  <si>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</si>
  <si>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</si>
  <si>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</si>
  <si>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</si>
  <si>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</si>
  <si>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</si>
  <si>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</si>
  <si>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</si>
  <si>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</si>
  <si>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</si>
  <si>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</si>
  <si>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</si>
  <si>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</si>
  <si>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</si>
  <si>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</si>
  <si>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</si>
  <si>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</si>
  <si>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</si>
  <si>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</si>
  <si>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</si>
  <si>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</si>
  <si>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</si>
  <si>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</si>
  <si>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</si>
  <si>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</si>
  <si>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</si>
  <si>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</si>
  <si>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</si>
  <si>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</si>
  <si>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</si>
  <si>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</si>
  <si>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</si>
  <si>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</si>
  <si>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</si>
  <si>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</si>
  <si>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</si>
  <si>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</si>
  <si>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</si>
  <si>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</si>
  <si>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</si>
  <si>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</si>
  <si>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</si>
  <si>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</si>
  <si>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</si>
  <si>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</si>
  <si>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</si>
  <si>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</si>
  <si>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</si>
  <si>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</si>
  <si>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</si>
  <si>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</si>
  <si>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</si>
  <si>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</si>
  <si>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</si>
  <si>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</si>
  <si>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</si>
  <si>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</si>
  <si>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</si>
  <si>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</si>
  <si>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</si>
  <si>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</si>
  <si>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</si>
  <si>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</si>
  <si>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</si>
  <si>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</si>
  <si>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</si>
  <si>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</si>
  <si>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</si>
  <si>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</si>
  <si>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</si>
  <si>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</si>
  <si>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</si>
  <si>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</si>
  <si>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</si>
  <si>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</si>
  <si>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</si>
  <si>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</si>
  <si>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</si>
  <si>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</si>
  <si>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</si>
  <si>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</si>
  <si>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</si>
  <si>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</si>
  <si>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</si>
  <si>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</si>
  <si>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</si>
  <si>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</si>
  <si>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</si>
  <si>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</si>
  <si>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</si>
  <si>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</si>
  <si>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</si>
  <si>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</si>
  <si>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</si>
  <si>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</si>
  <si>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</si>
  <si>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</si>
  <si>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</si>
  <si>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</si>
  <si>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</si>
  <si>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</si>
  <si>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</si>
  <si>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</si>
  <si>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</si>
  <si>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</si>
  <si>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</si>
  <si>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</si>
  <si>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</si>
  <si>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</si>
  <si>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</si>
  <si>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</si>
  <si>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</si>
  <si>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</si>
  <si>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</si>
  <si>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</si>
  <si>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</si>
  <si>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</si>
  <si>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</si>
  <si>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</si>
  <si>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</si>
  <si>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</si>
  <si>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</si>
  <si>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</si>
  <si>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</si>
  <si>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</si>
  <si>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</si>
  <si>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</si>
  <si>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</si>
  <si>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</si>
  <si>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</si>
  <si>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</si>
  <si>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</si>
  <si>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</si>
  <si>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</si>
  <si>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</si>
  <si>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</si>
  <si>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</si>
  <si>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</si>
  <si>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</si>
  <si>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</si>
  <si>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</si>
  <si>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</si>
  <si>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</si>
  <si>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</si>
  <si>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</si>
  <si>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</si>
  <si>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</si>
  <si>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</si>
  <si>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</si>
  <si>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</si>
  <si>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</si>
  <si>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</si>
  <si>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</si>
  <si>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</si>
  <si>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</si>
  <si>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</si>
  <si>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</si>
  <si>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</si>
  <si>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</si>
  <si>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</si>
  <si>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</si>
  <si>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</si>
  <si>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</si>
  <si>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</si>
  <si>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</si>
  <si>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</si>
  <si>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</si>
  <si>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</si>
  <si>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</si>
  <si>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</si>
  <si>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</si>
  <si>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</si>
  <si>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</si>
  <si>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</si>
  <si>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</si>
  <si>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</si>
  <si>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</si>
  <si>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</si>
  <si>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</si>
  <si>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</si>
  <si>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</si>
  <si>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</si>
  <si>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</si>
  <si>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</si>
  <si>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</si>
  <si>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</si>
  <si>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</si>
  <si>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</si>
  <si>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</si>
  <si>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</si>
  <si>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</si>
  <si>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</si>
  <si>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</si>
  <si>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</si>
  <si>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</si>
  <si>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</si>
  <si>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</si>
  <si>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</si>
  <si>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</si>
  <si>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</si>
  <si>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</si>
  <si>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</si>
  <si>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</si>
  <si>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</si>
  <si>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</si>
  <si>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</si>
  <si>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</si>
  <si>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</si>
  <si>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</si>
  <si>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</si>
  <si>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</si>
  <si>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</si>
  <si>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</si>
  <si>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</si>
  <si>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</si>
  <si>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</si>
  <si>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</si>
  <si>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</si>
  <si>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</si>
  <si>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</si>
  <si>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</si>
  <si>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</si>
  <si>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</si>
  <si>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</si>
  <si>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</si>
  <si>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</si>
  <si>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</si>
  <si>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</si>
  <si>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</si>
  <si>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</si>
  <si>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</si>
  <si>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</si>
  <si>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</si>
  <si>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</si>
  <si>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</si>
  <si>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</si>
  <si>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</si>
  <si>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</si>
  <si>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</si>
  <si>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</si>
  <si>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</si>
  <si>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</si>
  <si>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</si>
  <si>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</si>
  <si>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</si>
  <si>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</si>
  <si>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</si>
  <si>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</si>
  <si>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</si>
  <si>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</si>
  <si>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</si>
  <si>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</si>
  <si>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</si>
  <si>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</si>
  <si>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</si>
  <si>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</si>
  <si>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</si>
  <si>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</si>
  <si>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</si>
  <si>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</si>
  <si>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</si>
  <si>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</si>
  <si>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</si>
  <si>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</si>
  <si>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</si>
  <si>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</si>
  <si>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</si>
  <si>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</si>
  <si>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</si>
  <si>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</si>
  <si>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</si>
  <si>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</si>
  <si>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</si>
  <si>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</si>
  <si>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</si>
  <si>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</si>
  <si>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</si>
  <si>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</si>
  <si>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</si>
  <si>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</si>
  <si>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</si>
  <si>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</si>
  <si>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</si>
  <si>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</si>
  <si>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</si>
  <si>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</si>
  <si>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</si>
  <si>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</si>
  <si>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</si>
  <si>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</si>
  <si>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</si>
  <si>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</si>
  <si>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</si>
  <si>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</si>
  <si>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</si>
  <si>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</si>
  <si>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</si>
  <si>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</si>
  <si>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</si>
  <si>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</si>
  <si>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</si>
  <si>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</si>
  <si>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</si>
  <si>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</si>
  <si>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</si>
  <si>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</si>
  <si>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</si>
  <si>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</si>
  <si>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</si>
  <si>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</si>
  <si>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</si>
  <si>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</si>
  <si>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</si>
  <si>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</si>
  <si>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</si>
  <si>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</si>
  <si>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</si>
  <si>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</si>
  <si>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</si>
  <si>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</si>
  <si>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</si>
  <si>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</si>
  <si>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</si>
  <si>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</si>
  <si>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</si>
  <si>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</si>
  <si>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</si>
  <si>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</si>
  <si>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</si>
  <si>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</si>
  <si>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</si>
  <si>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</si>
  <si>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</si>
  <si>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</si>
  <si>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</si>
  <si>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</si>
  <si>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</si>
  <si>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</si>
  <si>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</si>
  <si>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</si>
  <si>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</si>
  <si>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</si>
  <si>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</si>
  <si>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</si>
  <si>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</si>
  <si>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</si>
  <si>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</si>
  <si>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</si>
  <si>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</si>
  <si>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</si>
  <si>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</si>
  <si>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</si>
  <si>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</si>
  <si>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</si>
  <si>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</si>
  <si>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</si>
  <si>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</si>
  <si>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</si>
  <si>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</si>
  <si>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</si>
  <si>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</si>
  <si>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</si>
  <si>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</si>
  <si>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</si>
  <si>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</si>
  <si>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</si>
  <si>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</si>
  <si>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</si>
  <si>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</si>
  <si>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</si>
  <si>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</si>
  <si>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</si>
  <si>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</si>
  <si>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</si>
  <si>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</si>
  <si>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</si>
  <si>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</si>
  <si>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</si>
  <si>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</si>
  <si>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</si>
  <si>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</si>
  <si>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</si>
  <si>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</si>
  <si>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</si>
  <si>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</si>
  <si>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</si>
  <si>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</si>
  <si>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</si>
  <si>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</si>
  <si>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</si>
  <si>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</si>
  <si>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</si>
  <si>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</si>
  <si>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</si>
  <si>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</si>
  <si>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</si>
  <si>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</si>
  <si>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</si>
  <si>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</si>
  <si>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</si>
  <si>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</si>
  <si>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</si>
  <si>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</si>
  <si>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</si>
  <si>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</si>
  <si>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</si>
  <si>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</si>
  <si>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</si>
  <si>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</si>
  <si>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</si>
  <si>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</si>
  <si>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</si>
  <si>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</si>
  <si>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</si>
  <si>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</si>
  <si>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</si>
  <si>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</si>
  <si>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</si>
  <si>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</si>
  <si>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</si>
  <si>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</si>
  <si>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</si>
  <si>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</si>
  <si>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</si>
  <si>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</si>
  <si>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</si>
  <si>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</si>
  <si>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</si>
  <si>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</si>
  <si>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</si>
  <si>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</si>
  <si>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</si>
  <si>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</si>
  <si>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</si>
  <si>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</si>
  <si>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</si>
  <si>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</si>
  <si>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</si>
  <si>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</si>
  <si>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</si>
  <si>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</si>
  <si>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</si>
  <si>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</si>
  <si>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</si>
  <si>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</si>
  <si>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</si>
  <si>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</si>
  <si>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</si>
  <si>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</si>
  <si>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</si>
  <si>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</si>
  <si>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</si>
  <si>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</si>
  <si>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</si>
  <si>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</si>
  <si>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</si>
  <si>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</si>
  <si>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</si>
  <si>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</si>
  <si>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</si>
  <si>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</si>
  <si>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</si>
  <si>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</si>
  <si>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</si>
  <si>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</si>
  <si>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</si>
  <si>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</si>
  <si>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</si>
  <si>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</si>
  <si>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</si>
  <si>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</si>
  <si>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</si>
  <si>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</si>
  <si>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</si>
  <si>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</si>
  <si>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</si>
  <si>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</si>
  <si>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</si>
  <si>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</si>
  <si>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</si>
  <si>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</si>
  <si>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</si>
  <si>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</si>
  <si>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</si>
  <si>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</si>
  <si>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</si>
  <si>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</si>
  <si>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</si>
  <si>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</si>
  <si>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</si>
  <si>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</si>
  <si>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</si>
  <si>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</si>
  <si>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</si>
  <si>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</si>
  <si>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</si>
  <si>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</si>
  <si>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</si>
  <si>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</si>
  <si>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</si>
  <si>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</si>
  <si>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</si>
  <si>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</si>
  <si>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</si>
  <si>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</si>
  <si>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</si>
  <si>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</si>
  <si>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</si>
  <si>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</si>
  <si>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</si>
  <si>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</si>
  <si>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</si>
  <si>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</si>
  <si>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</si>
  <si>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</si>
  <si>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</si>
  <si>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</si>
  <si>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</si>
  <si>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</si>
  <si>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</si>
  <si>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</si>
  <si>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</si>
  <si>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</si>
  <si>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</si>
  <si>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</si>
  <si>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</si>
  <si>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</si>
  <si>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</si>
  <si>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</si>
  <si>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</si>
  <si>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</si>
  <si>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</si>
  <si>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</si>
  <si>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</si>
  <si>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</si>
  <si>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</si>
  <si>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</si>
  <si>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</si>
  <si>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</si>
  <si>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</si>
  <si>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</si>
  <si>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</si>
  <si>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</si>
  <si>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</si>
  <si>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</si>
  <si>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</si>
  <si>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</si>
  <si>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</si>
  <si>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</si>
  <si>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</si>
  <si>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</si>
  <si>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</si>
  <si>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</si>
  <si>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</si>
  <si>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</si>
  <si>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</si>
  <si>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</si>
  <si>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</si>
  <si>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</si>
  <si>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</si>
  <si>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</si>
  <si>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</si>
  <si>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</si>
  <si>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</si>
  <si>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</si>
  <si>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</si>
  <si>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</si>
  <si>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</si>
  <si>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</si>
  <si>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</si>
  <si>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</si>
  <si>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</si>
  <si>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</si>
  <si>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</si>
  <si>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</si>
  <si>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</si>
  <si>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</si>
  <si>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</si>
  <si>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</si>
  <si>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</si>
  <si>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</si>
  <si>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</si>
  <si>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</si>
  <si>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</si>
  <si>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</si>
  <si>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</si>
  <si>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</si>
  <si>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</si>
  <si>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</si>
  <si>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</si>
  <si>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</si>
  <si>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</si>
  <si>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</si>
  <si>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</si>
  <si>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</si>
  <si>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</si>
  <si>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</si>
  <si>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</si>
  <si>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</si>
  <si>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</si>
  <si>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</si>
  <si>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</si>
  <si>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</si>
  <si>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</si>
  <si>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</si>
  <si>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</si>
  <si>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</si>
  <si>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</si>
  <si>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</si>
  <si>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</si>
  <si>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</si>
  <si>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</si>
  <si>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</si>
  <si>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</si>
  <si>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</si>
  <si>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</si>
  <si>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</si>
  <si>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</si>
  <si>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</si>
  <si>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</si>
  <si>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</si>
  <si>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</si>
  <si>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</si>
  <si>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</si>
  <si>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</si>
  <si>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</si>
  <si>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</si>
  <si>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</si>
  <si>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</si>
  <si>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</si>
  <si>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</si>
  <si>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</si>
  <si>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</si>
  <si>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</si>
  <si>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</si>
  <si>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</si>
  <si>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</si>
  <si>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</si>
  <si>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</si>
  <si>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</si>
  <si>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</si>
  <si>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</si>
  <si>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</si>
  <si>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</si>
  <si>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</si>
  <si>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</si>
  <si>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</si>
  <si>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</si>
  <si>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</si>
  <si>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</si>
  <si>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</si>
  <si>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</si>
  <si>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</si>
  <si>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</si>
  <si>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</si>
  <si>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</si>
  <si>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</si>
  <si>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</si>
  <si>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</si>
  <si>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</si>
  <si>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</si>
  <si>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</si>
  <si>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</si>
  <si>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</si>
  <si>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</si>
  <si>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</si>
  <si>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</si>
  <si>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</si>
  <si>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</si>
  <si>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</si>
  <si>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</si>
  <si>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</si>
  <si>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</si>
  <si>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</si>
  <si>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</si>
  <si>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</si>
  <si>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</si>
  <si>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</si>
  <si>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</si>
  <si>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</si>
  <si>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</si>
  <si>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</si>
  <si>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</si>
  <si>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</si>
  <si>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</si>
  <si>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</si>
  <si>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</si>
  <si>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</si>
  <si>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</si>
  <si>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</si>
  <si>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</si>
  <si>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</si>
  <si>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</si>
  <si>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</si>
  <si>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</si>
  <si>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</si>
  <si>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</si>
  <si>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</si>
  <si>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</si>
  <si>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</si>
  <si>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</si>
  <si>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</si>
  <si>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</si>
  <si>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</si>
  <si>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</si>
  <si>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</si>
  <si>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</si>
  <si>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</si>
  <si>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</si>
  <si>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</si>
  <si>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</si>
  <si>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</si>
  <si>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</si>
  <si>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</si>
  <si>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</si>
  <si>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</si>
  <si>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</si>
  <si>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</si>
  <si>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</si>
  <si>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</si>
  <si>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</si>
  <si>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</si>
  <si>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</si>
  <si>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</si>
  <si>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</si>
  <si>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</si>
  <si>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</si>
  <si>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</si>
  <si>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</si>
  <si>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</si>
  <si>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</si>
  <si>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</si>
  <si>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</si>
  <si>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</si>
  <si>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</si>
  <si>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</si>
  <si>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</si>
  <si>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</si>
  <si>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</si>
  <si>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</si>
  <si>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</si>
  <si>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</si>
  <si>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</si>
  <si>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</si>
  <si>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</si>
  <si>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</si>
  <si>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</si>
  <si>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</si>
  <si>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</si>
  <si>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</si>
  <si>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</si>
  <si>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</si>
  <si>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</si>
  <si>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</si>
  <si>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</si>
  <si>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</si>
  <si>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</si>
  <si>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</si>
  <si>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</si>
  <si>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</si>
  <si>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</si>
  <si>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</si>
  <si>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</si>
  <si>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</si>
  <si>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</si>
  <si>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</si>
  <si>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</si>
  <si>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</si>
  <si>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</si>
  <si>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</si>
  <si>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</si>
  <si>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</si>
  <si>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</si>
  <si>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</si>
  <si>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</si>
  <si>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</si>
  <si>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</si>
  <si>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</si>
  <si>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</si>
  <si>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</si>
  <si>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</si>
  <si>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</si>
  <si>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</si>
  <si>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</si>
  <si>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</si>
  <si>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</si>
  <si>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</si>
  <si>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</si>
  <si>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</si>
  <si>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</si>
  <si>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</si>
  <si>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</si>
  <si>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</si>
  <si>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</si>
  <si>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</si>
  <si>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</si>
  <si>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</si>
  <si>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</si>
  <si>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</si>
  <si>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</si>
  <si>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</si>
  <si>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</si>
  <si>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</si>
  <si>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</si>
  <si>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</si>
  <si>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</si>
  <si>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</si>
  <si>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</si>
  <si>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</si>
  <si>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</si>
  <si>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</si>
  <si>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</si>
  <si>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</si>
  <si>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</si>
  <si>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</si>
  <si>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</si>
  <si>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</si>
  <si>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</si>
  <si>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</si>
  <si>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</si>
  <si>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</si>
  <si>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</si>
  <si>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</si>
  <si>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</si>
  <si>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</si>
  <si>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</si>
  <si>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</si>
  <si>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</si>
  <si>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</si>
  <si>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</si>
  <si>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</si>
  <si>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</si>
  <si>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</si>
  <si>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</si>
  <si>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</si>
  <si>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</si>
  <si>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</si>
  <si>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</si>
  <si>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</si>
  <si>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</si>
  <si>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</si>
  <si>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</si>
  <si>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</si>
  <si>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</si>
  <si>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</si>
  <si>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</si>
  <si>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</si>
  <si>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</si>
  <si>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</si>
  <si>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</si>
  <si>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</si>
  <si>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</si>
  <si>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</si>
  <si>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</si>
  <si>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</si>
  <si>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</si>
  <si>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</si>
  <si>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</si>
  <si>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</si>
  <si>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</si>
  <si>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</si>
  <si>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</si>
  <si>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</si>
  <si>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</si>
  <si>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</si>
  <si>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</si>
  <si>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</si>
  <si>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</si>
  <si>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</si>
  <si>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</si>
  <si>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</si>
  <si>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</si>
  <si>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</si>
  <si>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</si>
  <si>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</si>
  <si>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</si>
  <si>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</si>
  <si>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</si>
  <si>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</si>
  <si>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</si>
  <si>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</si>
  <si>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</si>
  <si>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</si>
  <si>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</si>
  <si>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</si>
  <si>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</si>
  <si>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</si>
  <si>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</si>
  <si>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</si>
  <si>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</si>
  <si>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</si>
  <si>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</si>
  <si>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</si>
  <si>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</si>
  <si>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</si>
  <si>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</si>
  <si>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</si>
  <si>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</si>
  <si>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</si>
  <si>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</si>
  <si>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</si>
  <si>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</si>
  <si>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</si>
  <si>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</si>
  <si>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</si>
  <si>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</si>
  <si>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</si>
  <si>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</si>
  <si>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</si>
  <si>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</si>
  <si>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</si>
  <si>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</si>
  <si>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</si>
  <si>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</si>
  <si>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</si>
  <si>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</si>
  <si>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</si>
  <si>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</si>
  <si>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</si>
  <si>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</si>
  <si>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</si>
  <si>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</si>
  <si>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</si>
  <si>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</si>
  <si>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</si>
  <si>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</si>
  <si>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</si>
  <si>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</si>
  <si>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</si>
  <si>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</si>
  <si>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</si>
  <si>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</si>
  <si>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</si>
  <si>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</si>
  <si>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</si>
  <si>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</si>
  <si>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</si>
  <si>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</si>
  <si>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</si>
  <si>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</si>
  <si>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</si>
  <si>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</si>
  <si>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</si>
  <si>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</si>
  <si>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</si>
  <si>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</si>
  <si>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</si>
  <si>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</si>
  <si>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</si>
  <si>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</si>
  <si>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</si>
  <si>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</si>
  <si>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</si>
  <si>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</si>
  <si>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</si>
  <si>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</si>
  <si>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</si>
  <si>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</si>
  <si>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</si>
  <si>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</si>
  <si>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</si>
  <si>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</si>
  <si>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</si>
  <si>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</si>
  <si>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</si>
  <si>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</si>
  <si>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</si>
  <si>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</si>
  <si>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</si>
  <si>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</si>
  <si>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</si>
  <si>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</si>
  <si>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</si>
  <si>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</si>
  <si>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</si>
  <si>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</si>
  <si>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</si>
  <si>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</si>
  <si>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</si>
  <si>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</si>
  <si>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</si>
  <si>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</si>
  <si>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</si>
  <si>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</si>
  <si>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</si>
  <si>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</si>
  <si>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</si>
  <si>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</si>
  <si>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</si>
  <si>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</si>
  <si>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</si>
  <si>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</si>
  <si>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</si>
  <si>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</si>
  <si>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</si>
  <si>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</si>
  <si>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</si>
  <si>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</si>
  <si>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</si>
  <si>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</si>
  <si>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</si>
  <si>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</si>
  <si>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</si>
  <si>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</si>
  <si>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</si>
  <si>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</si>
  <si>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</si>
  <si>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</si>
  <si>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</si>
  <si>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</si>
  <si>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</si>
  <si>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</si>
  <si>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</si>
  <si>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</si>
  <si>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</si>
  <si>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</si>
  <si>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</si>
  <si>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</si>
  <si>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</si>
  <si>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</si>
  <si>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</si>
  <si>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</si>
  <si>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</si>
  <si>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</si>
  <si>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</si>
  <si>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</si>
  <si>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</si>
  <si>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</si>
  <si>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</si>
  <si>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</si>
  <si>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</si>
  <si>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</si>
  <si>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</si>
  <si>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</si>
  <si>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</si>
  <si>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</si>
  <si>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</si>
  <si>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</si>
  <si>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</si>
  <si>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</si>
  <si>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</si>
  <si>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</si>
  <si>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</si>
  <si>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</si>
  <si>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</si>
  <si>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</si>
  <si>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</si>
  <si>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</si>
  <si>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</si>
  <si>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</si>
  <si>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</si>
  <si>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</si>
  <si>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</si>
  <si>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</si>
  <si>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</si>
  <si>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</si>
  <si>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</si>
  <si>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</si>
  <si>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</si>
  <si>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</si>
  <si>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</si>
  <si>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</si>
  <si>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</si>
  <si>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</si>
  <si>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</si>
  <si>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</si>
  <si>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</si>
  <si>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</si>
  <si>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</si>
  <si>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</si>
  <si>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</si>
  <si>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</si>
  <si>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</si>
  <si>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</si>
  <si>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</si>
  <si>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</si>
  <si>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</si>
  <si>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</si>
  <si>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</si>
  <si>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</si>
  <si>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</si>
  <si>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</si>
  <si>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</si>
  <si>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</si>
  <si>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</si>
  <si>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</si>
  <si>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</si>
  <si>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</si>
  <si>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</si>
  <si>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</si>
  <si>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</si>
  <si>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</si>
  <si>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</si>
  <si>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</si>
  <si>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</si>
  <si>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</si>
  <si>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</si>
  <si>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</si>
  <si>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</si>
  <si>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</si>
  <si>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</si>
  <si>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</si>
  <si>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</si>
  <si>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</si>
  <si>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</si>
  <si>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</si>
  <si>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</si>
  <si>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</si>
  <si>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</si>
  <si>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</si>
  <si>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</si>
  <si>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</si>
  <si>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</si>
  <si>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</si>
  <si>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</si>
  <si>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</si>
  <si>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</si>
  <si>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</si>
  <si>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</si>
  <si>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</si>
  <si>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</si>
  <si>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</si>
  <si>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</si>
  <si>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</si>
  <si>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</si>
  <si>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</si>
  <si>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</si>
  <si>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</si>
  <si>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</si>
  <si>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</si>
  <si>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</si>
  <si>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</si>
  <si>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</si>
  <si>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</si>
  <si>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</si>
  <si>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</si>
  <si>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</si>
  <si>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</si>
  <si>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</si>
  <si>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</si>
  <si>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</si>
  <si>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</si>
  <si>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</si>
  <si>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</si>
  <si>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</si>
  <si>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</si>
  <si>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</si>
  <si>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</si>
  <si>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</si>
  <si>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</si>
  <si>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</si>
  <si>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</si>
  <si>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</si>
  <si>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</si>
  <si>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</si>
  <si>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</si>
  <si>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</si>
  <si>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</si>
  <si>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</si>
  <si>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</si>
  <si>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</si>
  <si>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</si>
  <si>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</si>
  <si>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</si>
  <si>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</si>
  <si>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</si>
  <si>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</si>
  <si>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</si>
  <si>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</si>
  <si>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</si>
  <si>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</si>
  <si>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</si>
  <si>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</si>
  <si>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</si>
  <si>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</si>
  <si>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</si>
  <si>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</si>
  <si>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</si>
  <si>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</si>
  <si>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</si>
  <si>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</si>
  <si>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</si>
  <si>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</si>
  <si>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</si>
  <si>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</si>
  <si>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</si>
  <si>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</si>
  <si>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</si>
  <si>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</si>
  <si>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</si>
  <si>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</si>
  <si>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</si>
  <si>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</si>
  <si>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</si>
  <si>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</si>
  <si>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</si>
  <si>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</si>
  <si>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</si>
  <si>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</si>
  <si>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</si>
  <si>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</si>
  <si>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</si>
  <si>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</si>
  <si>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</si>
  <si>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</si>
  <si>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</si>
  <si>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</si>
  <si>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</si>
  <si>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</si>
  <si>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</si>
  <si>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</si>
  <si>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</si>
  <si>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</si>
  <si>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</si>
  <si>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</si>
  <si>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</si>
  <si>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</si>
  <si>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</si>
  <si>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</si>
  <si>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</si>
  <si>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</si>
  <si>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</si>
  <si>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</si>
  <si>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</si>
  <si>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</si>
  <si>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</si>
  <si>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</si>
  <si>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</si>
  <si>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</si>
  <si>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</si>
  <si>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</si>
  <si>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</si>
  <si>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</si>
  <si>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</si>
  <si>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</si>
  <si>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</si>
  <si>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</si>
  <si>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</si>
  <si>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</si>
  <si>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</si>
  <si>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</si>
  <si>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</si>
  <si>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</si>
  <si>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</si>
  <si>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</si>
  <si>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</si>
  <si>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</si>
  <si>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</si>
  <si>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</si>
  <si>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</si>
  <si>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</si>
  <si>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</si>
  <si>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</si>
  <si>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</si>
  <si>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</si>
  <si>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</si>
  <si>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</si>
  <si>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</si>
  <si>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</si>
  <si>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</si>
  <si>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</si>
  <si>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</si>
  <si>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</si>
  <si>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</si>
  <si>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</si>
  <si>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</si>
  <si>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</si>
  <si>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</si>
  <si>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</si>
  <si>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</si>
  <si>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</si>
  <si>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</si>
  <si>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</si>
  <si>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</si>
  <si>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</si>
  <si>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</si>
  <si>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</si>
  <si>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</si>
  <si>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</si>
  <si>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</si>
  <si>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</si>
  <si>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</si>
  <si>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</si>
  <si>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</si>
  <si>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</si>
  <si>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</si>
  <si>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</si>
  <si>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</si>
  <si>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</si>
  <si>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</si>
  <si>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</si>
  <si>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</si>
  <si>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</si>
  <si>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</si>
  <si>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</si>
  <si>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</si>
  <si>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</si>
  <si>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</si>
  <si>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</si>
  <si>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</si>
  <si>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</si>
  <si>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</si>
  <si>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</si>
  <si>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</si>
  <si>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</si>
  <si>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</si>
  <si>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</si>
  <si>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</si>
  <si>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</si>
  <si>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</si>
  <si>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</si>
  <si>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</si>
  <si>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</si>
  <si>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</si>
  <si>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</si>
  <si>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</si>
  <si>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</si>
  <si>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</si>
  <si>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</si>
  <si>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</si>
  <si>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</si>
  <si>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</si>
  <si>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</si>
  <si>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</si>
  <si>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</si>
  <si>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</si>
  <si>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</si>
  <si>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</si>
  <si>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</si>
  <si>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</si>
  <si>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</si>
  <si>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</si>
  <si>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</si>
  <si>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</si>
  <si>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</si>
  <si>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</si>
  <si>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</si>
  <si>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</si>
  <si>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</si>
  <si>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</si>
  <si>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</si>
  <si>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</si>
  <si>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</si>
  <si>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</si>
  <si>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</si>
  <si>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</si>
  <si>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</si>
  <si>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</si>
  <si>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</si>
  <si>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</si>
  <si>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</si>
  <si>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</si>
  <si>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</si>
  <si>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</si>
  <si>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</si>
  <si>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</si>
  <si>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</si>
  <si>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</si>
  <si>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</si>
  <si>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</si>
  <si>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</si>
  <si>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</si>
  <si>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</si>
  <si>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</si>
  <si>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</si>
  <si>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</si>
  <si>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</si>
  <si>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</si>
  <si>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</si>
  <si>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</si>
  <si>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</si>
  <si>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</si>
  <si>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</si>
  <si>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</si>
  <si>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</si>
  <si>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</si>
  <si>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</si>
  <si>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</si>
  <si>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</si>
  <si>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</si>
  <si>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</si>
  <si>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</si>
  <si>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</si>
  <si>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</si>
  <si>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</si>
  <si>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</si>
  <si>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</si>
  <si>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</si>
  <si>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</si>
  <si>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</si>
  <si>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</si>
  <si>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</si>
  <si>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</si>
  <si>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</si>
  <si>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</si>
  <si>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</si>
  <si>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</si>
  <si>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</si>
  <si>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</si>
  <si>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</si>
  <si>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</si>
  <si>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</si>
  <si>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</si>
  <si>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</si>
  <si>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</si>
  <si>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</si>
  <si>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</si>
  <si>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</si>
  <si>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</si>
  <si>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</si>
  <si>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</si>
  <si>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</si>
  <si>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</si>
  <si>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</si>
  <si>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</si>
  <si>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</si>
  <si>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</si>
  <si>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</si>
  <si>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</si>
  <si>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</si>
  <si>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</si>
  <si>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</si>
  <si>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</si>
  <si>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</si>
  <si>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</si>
  <si>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</si>
  <si>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</si>
  <si>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</si>
  <si>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</si>
  <si>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</si>
  <si>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</si>
  <si>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</si>
  <si>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</si>
  <si>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</si>
  <si>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</si>
  <si>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</si>
  <si>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</si>
  <si>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</si>
  <si>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</si>
  <si>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</si>
  <si>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</si>
  <si>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</si>
  <si>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</si>
  <si>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</si>
  <si>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</si>
  <si>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</si>
  <si>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</si>
  <si>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</si>
  <si>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</si>
  <si>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</si>
  <si>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</si>
  <si>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</si>
  <si>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</si>
  <si>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</si>
  <si>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</si>
  <si>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</si>
  <si>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</si>
  <si>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</si>
  <si>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</si>
  <si>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</si>
  <si>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</si>
  <si>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</si>
  <si>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</si>
  <si>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</si>
  <si>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</si>
  <si>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</si>
  <si>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</si>
  <si>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</si>
  <si>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</si>
  <si>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</si>
  <si>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</si>
  <si>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</si>
  <si>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</si>
  <si>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</si>
  <si>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</si>
  <si>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</si>
  <si>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</si>
  <si>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</si>
  <si>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</si>
  <si>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</si>
  <si>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</si>
  <si>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</si>
  <si>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</si>
  <si>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</si>
  <si>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</si>
  <si>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</si>
  <si>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</si>
  <si>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</si>
  <si>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</si>
  <si>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</si>
  <si>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</si>
  <si>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</si>
  <si>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</si>
  <si>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</si>
  <si>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</si>
  <si>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</si>
  <si>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</si>
  <si>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</si>
  <si>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</si>
  <si>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</si>
  <si>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</si>
  <si>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</si>
  <si>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</si>
  <si>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</si>
  <si>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</si>
  <si>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</si>
  <si>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</si>
  <si>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</si>
  <si>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</si>
  <si>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</si>
  <si>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</si>
  <si>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</si>
  <si>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</si>
  <si>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</si>
  <si>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</si>
  <si>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</si>
  <si>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</si>
  <si>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</si>
  <si>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</si>
  <si>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</si>
  <si>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</si>
  <si>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</si>
  <si>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</si>
  <si>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</si>
  <si>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</si>
  <si>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</si>
  <si>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</si>
  <si>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</si>
  <si>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</si>
  <si>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</si>
  <si>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</si>
  <si>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</si>
  <si>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</si>
  <si>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</si>
  <si>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</si>
  <si>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</si>
  <si>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</si>
  <si>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</si>
  <si>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</si>
  <si>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</si>
  <si>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</si>
  <si>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</si>
  <si>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</si>
  <si>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</si>
  <si>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</si>
  <si>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</si>
  <si>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</si>
  <si>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</si>
  <si>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</si>
  <si>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</si>
  <si>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</si>
  <si>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</si>
  <si>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</si>
  <si>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</si>
  <si>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</si>
  <si>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</si>
  <si>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</si>
  <si>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</si>
  <si>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</si>
  <si>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</si>
  <si>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</si>
  <si>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</si>
  <si>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</si>
  <si>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</si>
  <si>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</si>
  <si>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</si>
  <si>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</si>
  <si>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</si>
  <si>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</si>
  <si>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</si>
  <si>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</si>
  <si>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</si>
  <si>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</si>
  <si>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</si>
  <si>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</si>
  <si>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</si>
  <si>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</si>
  <si>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</si>
  <si>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</si>
  <si>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</si>
  <si>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</si>
  <si>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</si>
  <si>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</si>
  <si>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</si>
  <si>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</si>
  <si>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</si>
  <si>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</si>
  <si>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</si>
  <si>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</si>
  <si>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</si>
  <si>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</si>
  <si>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</si>
  <si>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</si>
  <si>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</si>
  <si>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</si>
  <si>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</si>
  <si>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</si>
  <si>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</si>
  <si>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</si>
  <si>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</si>
  <si>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</si>
  <si>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</si>
  <si>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</si>
  <si>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</si>
  <si>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</si>
  <si>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</si>
  <si>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</si>
  <si>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</si>
  <si>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</si>
  <si>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</si>
  <si>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</si>
  <si>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</si>
  <si>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</si>
  <si>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</si>
  <si>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</si>
  <si>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</si>
  <si>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</si>
  <si>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</si>
  <si>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</si>
  <si>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</si>
  <si>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</si>
  <si>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</si>
  <si>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</si>
  <si>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</si>
  <si>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</si>
  <si>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</si>
  <si>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</si>
  <si>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</si>
  <si>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</si>
  <si>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</si>
  <si>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</si>
  <si>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</si>
  <si>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</si>
  <si>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</si>
  <si>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</si>
  <si>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</si>
  <si>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</si>
  <si>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</si>
  <si>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</si>
  <si>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</si>
  <si>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</si>
  <si>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</si>
  <si>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</si>
  <si>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</si>
  <si>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</si>
  <si>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</si>
  <si>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</si>
  <si>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</si>
  <si>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</si>
  <si>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</si>
  <si>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</si>
  <si>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</si>
  <si>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</si>
  <si>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</si>
  <si>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</si>
  <si>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</si>
  <si>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</si>
  <si>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</si>
  <si>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</si>
  <si>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</si>
  <si>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</si>
  <si>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</si>
  <si>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</si>
  <si>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</si>
  <si>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</si>
  <si>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</si>
  <si>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</si>
  <si>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</si>
  <si>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</si>
  <si>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</si>
  <si>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</si>
  <si>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</si>
  <si>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</si>
  <si>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</si>
  <si>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</si>
  <si>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</si>
  <si>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</si>
  <si>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</si>
  <si>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</si>
  <si>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</si>
  <si>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</si>
  <si>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</si>
  <si>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</si>
  <si>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</si>
  <si>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</si>
  <si>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</si>
  <si>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</si>
  <si>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</si>
  <si>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</si>
  <si>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</si>
  <si>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</si>
  <si>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</si>
  <si>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</si>
  <si>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</si>
  <si>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</si>
  <si>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</si>
  <si>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</si>
  <si>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</si>
  <si>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</si>
  <si>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</si>
  <si>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</si>
  <si>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</si>
  <si>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</si>
  <si>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</si>
  <si>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</si>
  <si>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</si>
  <si>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</si>
  <si>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</si>
  <si>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</si>
  <si>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</si>
  <si>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</si>
  <si>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</si>
  <si>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</si>
  <si>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</si>
  <si>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</si>
  <si>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</si>
  <si>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</si>
  <si>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</si>
  <si>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</si>
  <si>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</si>
  <si>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</si>
  <si>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</si>
  <si>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</si>
  <si>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</si>
  <si>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</si>
  <si>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</si>
  <si>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</si>
  <si>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</si>
  <si>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</si>
  <si>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</si>
  <si>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</si>
  <si>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</si>
  <si>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</si>
  <si>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</si>
  <si>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</si>
  <si>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</si>
  <si>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</si>
  <si>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</si>
  <si>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</si>
  <si>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</si>
  <si>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</si>
  <si>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</si>
  <si>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</si>
  <si>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</si>
  <si>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</si>
  <si>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</si>
  <si>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</si>
  <si>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</si>
  <si>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</si>
  <si>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</si>
  <si>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</si>
  <si>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</si>
  <si>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</si>
  <si>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</si>
  <si>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</si>
  <si>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</si>
  <si>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</si>
  <si>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</si>
  <si>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</si>
  <si>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</si>
  <si>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</si>
  <si>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</si>
  <si>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</si>
  <si>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</si>
  <si>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</si>
  <si>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</si>
  <si>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</si>
  <si>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</si>
  <si>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</si>
  <si>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</si>
  <si>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</si>
  <si>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</si>
  <si>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</si>
  <si>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</si>
  <si>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</si>
  <si>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</si>
  <si>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</si>
  <si>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</si>
  <si>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</si>
  <si>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</si>
  <si>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</si>
  <si>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</si>
  <si>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</si>
  <si>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</si>
  <si>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</si>
  <si>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</si>
  <si>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</si>
  <si>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</si>
  <si>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</si>
  <si>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</si>
  <si>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</si>
  <si>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</si>
  <si>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</si>
  <si>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</si>
  <si>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</si>
  <si>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</si>
  <si>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</si>
  <si>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</si>
  <si>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</si>
  <si>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</si>
  <si>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</si>
  <si>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</si>
  <si>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</si>
  <si>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</si>
  <si>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</si>
  <si>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</si>
  <si>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</si>
  <si>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</si>
  <si>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</si>
  <si>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</si>
  <si>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</si>
  <si>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</si>
  <si>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</si>
  <si>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</si>
  <si>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</si>
  <si>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</si>
  <si>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</si>
  <si>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</si>
  <si>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</si>
  <si>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</si>
  <si>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</si>
  <si>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</si>
  <si>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</si>
  <si>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</si>
  <si>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</si>
  <si>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</si>
  <si>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</si>
  <si>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</si>
  <si>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</si>
  <si>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</si>
  <si>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</si>
  <si>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</si>
  <si>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</si>
  <si>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</si>
  <si>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</si>
  <si>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</si>
  <si>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</si>
  <si>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</si>
  <si>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</si>
  <si>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</si>
  <si>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</si>
  <si>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</si>
  <si>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</si>
  <si>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</si>
  <si>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</si>
  <si>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</si>
  <si>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</si>
  <si>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</si>
  <si>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</si>
  <si>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</si>
  <si>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</si>
  <si>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</si>
  <si>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</si>
  <si>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</si>
  <si>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</si>
  <si>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</si>
  <si>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</si>
  <si>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</si>
  <si>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</si>
  <si>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</si>
  <si>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</si>
  <si>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</si>
  <si>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</si>
  <si>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</si>
  <si>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</si>
  <si>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</si>
  <si>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</si>
  <si>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</si>
  <si>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</si>
  <si>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</si>
  <si>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</si>
  <si>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</si>
  <si>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</si>
  <si>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</si>
  <si>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</si>
  <si>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</si>
  <si>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</si>
  <si>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</si>
  <si>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</si>
  <si>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</si>
  <si>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</si>
  <si>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</si>
  <si>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</si>
  <si>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</si>
  <si>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</si>
  <si>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</si>
  <si>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</si>
  <si>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</si>
  <si>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</si>
  <si>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</si>
  <si>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</si>
  <si>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</si>
  <si>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</si>
  <si>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</si>
  <si>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</si>
  <si>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</si>
  <si>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</si>
  <si>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</si>
  <si>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</si>
  <si>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</si>
  <si>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</si>
  <si>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</si>
  <si>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</si>
  <si>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</si>
  <si>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</si>
  <si>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</si>
  <si>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</si>
  <si>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</si>
  <si>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</si>
  <si>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</si>
  <si>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</si>
  <si>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</si>
  <si>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</si>
  <si>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</si>
  <si>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</si>
  <si>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</si>
  <si>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</si>
  <si>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</si>
  <si>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</si>
  <si>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</si>
  <si>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</si>
  <si>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</si>
  <si>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</si>
  <si>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</si>
  <si>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</si>
  <si>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</si>
  <si>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</si>
  <si>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</si>
  <si>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</si>
  <si>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</si>
  <si>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</si>
  <si>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</si>
  <si>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</si>
  <si>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</si>
  <si>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</si>
  <si>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</si>
  <si>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</si>
  <si>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</si>
  <si>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</si>
  <si>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</si>
  <si>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</si>
  <si>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</si>
  <si>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</si>
  <si>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</si>
  <si>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</si>
  <si>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</si>
  <si>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</si>
  <si>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</si>
  <si>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</si>
  <si>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</si>
  <si>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</si>
  <si>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</si>
  <si>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</si>
  <si>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</si>
  <si>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</si>
  <si>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</si>
  <si>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</si>
  <si>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</si>
  <si>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</si>
  <si>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</si>
  <si>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</si>
  <si>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</si>
  <si>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</si>
  <si>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</si>
  <si>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</si>
  <si>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</si>
  <si>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</si>
  <si>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</si>
  <si>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</si>
  <si>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</si>
  <si>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</si>
  <si>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</si>
  <si>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</si>
  <si>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</si>
  <si>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</si>
  <si>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</si>
  <si>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</si>
  <si>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</si>
  <si>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</si>
  <si>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</si>
  <si>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</si>
  <si>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</si>
  <si>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</si>
  <si>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</si>
  <si>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</si>
  <si>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</si>
  <si>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</si>
  <si>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</si>
  <si>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</si>
  <si>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</si>
  <si>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</si>
  <si>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</si>
  <si>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</si>
  <si>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</si>
  <si>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</si>
  <si>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</si>
  <si>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</si>
  <si>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</si>
  <si>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</si>
  <si>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</si>
  <si>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</si>
  <si>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</si>
  <si>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</si>
  <si>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</si>
  <si>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</si>
  <si>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</si>
  <si>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</si>
  <si>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</si>
  <si>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</si>
  <si>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</si>
  <si>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</si>
  <si>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</si>
  <si>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</si>
  <si>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</si>
  <si>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</si>
  <si>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</si>
  <si>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</si>
  <si>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</si>
  <si>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</si>
  <si>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</si>
  <si>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</si>
  <si>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</si>
  <si>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</si>
  <si>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</si>
  <si>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</si>
  <si>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</si>
  <si>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</si>
  <si>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</si>
  <si>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</si>
  <si>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</si>
  <si>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</si>
  <si>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</si>
  <si>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</si>
  <si>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</si>
  <si>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</si>
  <si>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</si>
  <si>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</si>
  <si>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</si>
  <si>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</si>
  <si>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</si>
  <si>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</si>
  <si>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</si>
  <si>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</si>
  <si>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</si>
  <si>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</si>
  <si>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</si>
  <si>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</si>
  <si>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</si>
  <si>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</si>
  <si>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</si>
  <si>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</si>
  <si>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</si>
  <si>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</si>
  <si>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</si>
  <si>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</si>
  <si>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</si>
  <si>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</si>
  <si>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</si>
  <si>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</si>
  <si>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</si>
  <si>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</si>
  <si>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</si>
  <si>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</si>
  <si>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</si>
  <si>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</si>
  <si>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</si>
  <si>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</si>
  <si>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</si>
  <si>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</si>
  <si>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</si>
  <si>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</si>
  <si>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</si>
  <si>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</si>
  <si>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</si>
  <si>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</si>
  <si>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</si>
  <si>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</si>
  <si>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</si>
  <si>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</si>
  <si>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</si>
  <si>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</si>
  <si>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</si>
  <si>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</si>
  <si>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</si>
  <si>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</si>
  <si>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</si>
  <si>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</si>
  <si>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</si>
  <si>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</si>
  <si>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</si>
  <si>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</si>
  <si>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</si>
  <si>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</si>
  <si>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</si>
  <si>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</si>
  <si>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</si>
  <si>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</si>
  <si>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</si>
  <si>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</si>
  <si>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</si>
  <si>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</si>
  <si>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</si>
  <si>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</si>
  <si>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</si>
  <si>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</si>
  <si>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</si>
  <si>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</si>
  <si>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</si>
  <si>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</si>
  <si>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</si>
  <si>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</si>
  <si>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</si>
  <si>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</si>
  <si>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</si>
  <si>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</si>
  <si>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</si>
  <si>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</si>
  <si>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</si>
  <si>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</si>
  <si>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</si>
  <si>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</si>
  <si>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</si>
  <si>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</si>
  <si>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</si>
  <si>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</si>
  <si>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</si>
  <si>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</si>
  <si>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</si>
  <si>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</si>
  <si>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</si>
  <si>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</si>
  <si>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</si>
  <si>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</si>
  <si>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</si>
  <si>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</si>
  <si>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</si>
  <si>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</si>
  <si>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</si>
  <si>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</si>
  <si>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</si>
  <si>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</si>
  <si>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</si>
  <si>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</si>
  <si>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</si>
  <si>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</si>
  <si>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</si>
  <si>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</si>
  <si>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</si>
  <si>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</si>
  <si>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</si>
  <si>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</si>
  <si>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</si>
  <si>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</si>
  <si>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</si>
  <si>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</si>
  <si>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</si>
  <si>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</si>
  <si>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</si>
  <si>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</si>
  <si>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</si>
  <si>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</si>
  <si>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</si>
  <si>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</si>
  <si>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</si>
  <si>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</si>
  <si>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</si>
  <si>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</si>
  <si>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</si>
  <si>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</si>
  <si>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</si>
  <si>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</si>
  <si>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</si>
  <si>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</si>
  <si>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</si>
  <si>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</si>
  <si>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</si>
  <si>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</si>
  <si>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</si>
  <si>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</si>
  <si>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</si>
  <si>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</si>
  <si>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</si>
  <si>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</si>
  <si>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</si>
  <si>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</si>
  <si>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</si>
  <si>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</si>
  <si>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</si>
  <si>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</si>
  <si>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</si>
  <si>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</si>
  <si>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</si>
  <si>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</si>
  <si>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</si>
  <si>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</si>
  <si>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</si>
  <si>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</si>
  <si>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</si>
  <si>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</si>
  <si>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</si>
  <si>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</si>
  <si>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</si>
  <si>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</si>
  <si>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</si>
  <si>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</si>
  <si>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</si>
  <si>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</si>
  <si>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</si>
  <si>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</si>
  <si>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</si>
  <si>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</si>
  <si>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</si>
  <si>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</si>
  <si>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</si>
  <si>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</si>
  <si>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</si>
  <si>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</si>
  <si>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</si>
  <si>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</si>
  <si>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</si>
  <si>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</si>
  <si>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</si>
  <si>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</si>
  <si>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</si>
  <si>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</si>
  <si>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</si>
  <si>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</si>
  <si>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</si>
  <si>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</si>
  <si>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</si>
  <si>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</si>
  <si>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</si>
  <si>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</si>
  <si>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</si>
  <si>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</si>
  <si>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</si>
  <si>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</si>
  <si>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</si>
  <si>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</si>
  <si>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</si>
  <si>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</si>
  <si>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</si>
  <si>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</si>
  <si>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</si>
  <si>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</si>
  <si>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</si>
  <si>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</si>
  <si>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</si>
  <si>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</si>
  <si>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</si>
  <si>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</si>
  <si>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</si>
  <si>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</si>
  <si>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</si>
  <si>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</si>
  <si>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</si>
  <si>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</si>
  <si>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</si>
  <si>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</si>
  <si>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</si>
  <si>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</si>
  <si>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</si>
  <si>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</si>
  <si>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</si>
  <si>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</si>
  <si>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</si>
  <si>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</si>
  <si>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</si>
  <si>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</si>
  <si>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</si>
  <si>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</si>
  <si>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</si>
  <si>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</si>
  <si>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</si>
  <si>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</si>
  <si>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</si>
  <si>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</si>
  <si>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</si>
  <si>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</si>
  <si>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</si>
  <si>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</si>
  <si>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</si>
  <si>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</si>
  <si>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</si>
  <si>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</si>
  <si>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</si>
  <si>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</si>
  <si>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</si>
  <si>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</si>
  <si>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</si>
  <si>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</si>
  <si>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</si>
  <si>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</si>
  <si>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</si>
  <si>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</si>
  <si>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</si>
  <si>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</si>
  <si>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</si>
  <si>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</si>
  <si>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</si>
  <si>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</si>
  <si>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</si>
  <si>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</si>
  <si>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</si>
  <si>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</si>
  <si>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</si>
  <si>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</si>
  <si>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</si>
  <si>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</si>
  <si>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</si>
  <si>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</si>
  <si>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</si>
  <si>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</si>
  <si>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</si>
  <si>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</si>
  <si>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</si>
  <si>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</si>
  <si>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</si>
  <si>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</si>
  <si>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</si>
  <si>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</si>
  <si>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</si>
  <si>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</si>
  <si>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</si>
  <si>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</si>
  <si>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</si>
  <si>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</si>
  <si>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</si>
  <si>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</si>
  <si>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</si>
  <si>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</si>
  <si>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</si>
  <si>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</si>
  <si>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</si>
  <si>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</si>
  <si>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</si>
  <si>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</si>
  <si>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</si>
  <si>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</si>
  <si>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</si>
  <si>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</si>
  <si>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</si>
  <si>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</si>
  <si>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</si>
  <si>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</si>
  <si>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</si>
  <si>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</si>
  <si>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</si>
  <si>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</si>
  <si>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</si>
  <si>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</si>
  <si>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</si>
  <si>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</si>
  <si>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</si>
  <si>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</si>
  <si>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</si>
  <si>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</si>
  <si>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</si>
  <si>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</si>
  <si>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</si>
  <si>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</si>
  <si>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</si>
  <si>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</si>
  <si>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</si>
  <si>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</si>
  <si>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</si>
  <si>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</si>
  <si>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</si>
  <si>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</si>
  <si>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</si>
  <si>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</si>
  <si>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</si>
  <si>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</si>
  <si>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</si>
  <si>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</si>
  <si>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</si>
  <si>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</si>
  <si>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</si>
  <si>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</si>
  <si>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</si>
  <si>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</si>
  <si>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</si>
  <si>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</si>
  <si>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</si>
  <si>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</si>
  <si>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</si>
  <si>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</si>
  <si>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</si>
  <si>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</si>
  <si>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</si>
  <si>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</si>
  <si>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</si>
  <si>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</si>
  <si>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</si>
  <si>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</si>
  <si>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</si>
  <si>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</si>
  <si>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</si>
  <si>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</si>
  <si>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</si>
  <si>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</si>
  <si>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</si>
  <si>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</si>
  <si>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</si>
  <si>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</si>
  <si>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</si>
  <si>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</si>
  <si>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</si>
  <si>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</si>
  <si>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</si>
  <si>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</si>
  <si>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</si>
  <si>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</si>
  <si>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</si>
  <si>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</si>
  <si>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</si>
  <si>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</si>
  <si>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</si>
  <si>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</si>
  <si>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</si>
  <si>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</si>
  <si>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</si>
  <si>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</si>
  <si>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</si>
  <si>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</si>
  <si>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</si>
  <si>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</si>
  <si>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</si>
  <si>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</si>
  <si>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</si>
  <si>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</si>
  <si>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</si>
  <si>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</si>
  <si>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</si>
  <si>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</si>
  <si>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</si>
  <si>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</si>
  <si>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</si>
  <si>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</si>
  <si>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</si>
  <si>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</si>
  <si>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</si>
  <si>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</si>
  <si>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</si>
  <si>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</si>
  <si>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</si>
  <si>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</si>
  <si>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</si>
  <si>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</si>
  <si>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</si>
  <si>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</si>
  <si>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</si>
  <si>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</si>
  <si>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</si>
  <si>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</si>
  <si>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</si>
  <si>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</si>
  <si>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</si>
  <si>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</si>
  <si>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</si>
  <si>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</si>
  <si>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</si>
  <si>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</si>
  <si>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</si>
  <si>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</si>
  <si>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</si>
  <si>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</si>
  <si>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</si>
  <si>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</si>
  <si>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</si>
  <si>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</si>
  <si>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</si>
  <si>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</si>
  <si>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</si>
  <si>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</si>
  <si>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</si>
  <si>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</si>
  <si>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</si>
  <si>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</si>
  <si>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</si>
  <si>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</si>
  <si>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</si>
  <si>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</si>
  <si>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</si>
  <si>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</si>
  <si>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</si>
  <si>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</si>
  <si>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</si>
  <si>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</si>
  <si>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</si>
  <si>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</si>
  <si>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</si>
  <si>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</si>
  <si>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</si>
  <si>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</si>
  <si>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</si>
  <si>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</si>
  <si>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</si>
  <si>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</si>
  <si>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</si>
  <si>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</si>
  <si>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</si>
  <si>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</si>
  <si>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</si>
  <si>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</si>
  <si>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</si>
  <si>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</si>
  <si>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</si>
  <si>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</si>
  <si>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</si>
  <si>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</si>
  <si>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</si>
  <si>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</si>
  <si>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</si>
  <si>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</si>
  <si>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</si>
  <si>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</si>
  <si>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</si>
  <si>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</si>
  <si>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</si>
  <si>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</si>
  <si>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</si>
  <si>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</si>
  <si>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</si>
  <si>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</si>
  <si>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</si>
  <si>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</si>
  <si>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</si>
  <si>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</si>
  <si>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</si>
  <si>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</si>
  <si>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</si>
  <si>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</si>
  <si>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</si>
  <si>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</si>
  <si>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</si>
  <si>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</si>
  <si>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</si>
  <si>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</si>
  <si>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</si>
  <si>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</si>
  <si>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</si>
  <si>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</si>
  <si>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</si>
  <si>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</si>
  <si>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</si>
  <si>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</si>
  <si>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</si>
  <si>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</si>
  <si>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</si>
  <si>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</si>
  <si>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</si>
  <si>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</si>
  <si>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</si>
  <si>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</si>
  <si>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</si>
  <si>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</si>
  <si>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</si>
  <si>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</si>
  <si>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</si>
  <si>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</si>
  <si>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</si>
  <si>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</si>
  <si>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</si>
  <si>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</si>
  <si>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</si>
  <si>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</si>
  <si>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</si>
  <si>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</si>
  <si>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</si>
  <si>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</si>
  <si>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</si>
  <si>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</si>
  <si>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</si>
  <si>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</si>
  <si>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</si>
  <si>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</si>
  <si>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</si>
  <si>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</si>
  <si>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</si>
  <si>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</si>
  <si>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</si>
  <si>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</si>
  <si>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</si>
  <si>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</si>
  <si>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</si>
  <si>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</si>
  <si>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</si>
  <si>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</si>
  <si>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</si>
  <si>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</si>
  <si>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</si>
  <si>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</si>
  <si>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</si>
  <si>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</si>
  <si>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</si>
  <si>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</si>
  <si>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</si>
  <si>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</si>
  <si>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</si>
  <si>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</si>
  <si>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</si>
  <si>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</si>
  <si>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</si>
  <si>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</si>
  <si>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</si>
  <si>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</si>
  <si>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</si>
  <si>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</si>
  <si>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</si>
  <si>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</si>
  <si>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</si>
  <si>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</si>
  <si>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</si>
  <si>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</si>
  <si>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</si>
  <si>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</si>
  <si>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</si>
  <si>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</si>
  <si>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</si>
  <si>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</si>
  <si>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</si>
  <si>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</si>
  <si>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</si>
  <si>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</si>
  <si>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</si>
  <si>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</si>
  <si>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</si>
  <si>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</si>
  <si>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</si>
  <si>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</si>
  <si>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</si>
  <si>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</si>
  <si>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</si>
  <si>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</si>
  <si>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</si>
  <si>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</si>
  <si>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</si>
  <si>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</si>
  <si>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</si>
  <si>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</si>
  <si>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</si>
  <si>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</si>
  <si>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</si>
  <si>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</si>
  <si>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</si>
  <si>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</si>
  <si>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</si>
  <si>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</si>
  <si>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</si>
  <si>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</si>
  <si>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</si>
  <si>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</si>
  <si>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</si>
  <si>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</si>
  <si>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</si>
  <si>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</si>
  <si>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</si>
  <si>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</si>
  <si>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</si>
  <si>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</si>
  <si>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</si>
  <si>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</si>
  <si>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</si>
  <si>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</si>
  <si>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</si>
  <si>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</si>
  <si>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</si>
  <si>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</si>
  <si>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</si>
  <si>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</si>
  <si>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</si>
  <si>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</si>
  <si>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</si>
  <si>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</si>
  <si>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</si>
  <si>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</si>
  <si>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</si>
  <si>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</si>
  <si>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</si>
  <si>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</si>
  <si>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</si>
  <si>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</si>
  <si>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</si>
  <si>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</si>
  <si>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</si>
  <si>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</si>
  <si>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</si>
  <si>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</si>
  <si>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</si>
  <si>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</si>
  <si>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</si>
  <si>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</si>
  <si>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</si>
  <si>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</si>
  <si>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</si>
  <si>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</si>
  <si>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</si>
  <si>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</si>
  <si>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</si>
  <si>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</si>
  <si>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</si>
  <si>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</si>
  <si>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</si>
  <si>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</si>
  <si>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</si>
  <si>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</si>
  <si>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</si>
  <si>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</si>
  <si>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</si>
  <si>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</si>
  <si>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</si>
  <si>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</si>
  <si>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</si>
  <si>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</si>
  <si>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</si>
  <si>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</si>
  <si>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</si>
  <si>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</si>
  <si>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</si>
  <si>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</si>
  <si>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</si>
  <si>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</si>
  <si>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</si>
  <si>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</si>
  <si>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</si>
  <si>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</si>
  <si>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</si>
  <si>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</si>
  <si>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</si>
  <si>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</si>
  <si>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</si>
  <si>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</si>
  <si>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</si>
  <si>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</si>
  <si>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</si>
  <si>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</si>
  <si>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</si>
  <si>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</si>
  <si>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</si>
  <si>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</si>
  <si>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</si>
  <si>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</si>
  <si>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</si>
  <si>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</si>
  <si>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</si>
  <si>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</si>
  <si>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</si>
  <si>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</si>
  <si>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</si>
  <si>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</si>
  <si>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</si>
  <si>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</si>
  <si>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</si>
  <si>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</si>
  <si>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</si>
  <si>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</si>
  <si>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</si>
  <si>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</si>
  <si>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</si>
  <si>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</si>
  <si>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</si>
  <si>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</si>
  <si>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</si>
  <si>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</si>
  <si>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</si>
  <si>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</si>
  <si>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</si>
  <si>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</si>
  <si>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</si>
  <si>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</si>
  <si>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</si>
  <si>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</si>
  <si>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</si>
  <si>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</si>
  <si>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</si>
  <si>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</si>
  <si>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</si>
  <si>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</si>
  <si>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</si>
  <si>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</si>
  <si>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</si>
  <si>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</si>
  <si>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</si>
  <si>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</si>
  <si>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</si>
  <si>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</si>
  <si>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</si>
  <si>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</si>
  <si>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</si>
  <si>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</si>
  <si>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</si>
  <si>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</si>
  <si>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</si>
  <si>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</si>
  <si>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</si>
  <si>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</si>
  <si>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</si>
  <si>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</si>
  <si>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</si>
  <si>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</si>
  <si>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</si>
  <si>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</si>
  <si>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</si>
  <si>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</si>
  <si>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</si>
  <si>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</si>
  <si>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</si>
  <si>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</si>
  <si>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</si>
  <si>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</si>
  <si>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</si>
  <si>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</si>
  <si>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</si>
  <si>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</si>
  <si>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</si>
  <si>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</si>
  <si>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</si>
  <si>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</si>
  <si>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</si>
  <si>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</si>
  <si>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</si>
  <si>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</si>
  <si>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</si>
  <si>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</si>
  <si>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</si>
  <si>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</si>
  <si>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</si>
  <si>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</si>
  <si>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</si>
  <si>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</si>
  <si>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</si>
  <si>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</si>
  <si>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</si>
  <si>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</si>
  <si>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</si>
  <si>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</si>
  <si>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</si>
  <si>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</si>
  <si>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</si>
  <si>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</si>
  <si>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</si>
  <si>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</si>
  <si>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</si>
  <si>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</si>
  <si>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</si>
  <si>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</si>
  <si>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</si>
  <si>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</si>
  <si>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</si>
  <si>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</si>
  <si>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</si>
  <si>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</si>
  <si>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</si>
  <si>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</si>
  <si>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</si>
  <si>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</si>
  <si>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</si>
  <si>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</si>
  <si>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</si>
  <si>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</si>
  <si>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</si>
  <si>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</si>
  <si>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</si>
  <si>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</si>
  <si>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</si>
  <si>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</si>
  <si>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</si>
  <si>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</si>
  <si>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</si>
  <si>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</si>
  <si>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</si>
  <si>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</si>
  <si>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</si>
  <si>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</si>
  <si>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</si>
  <si>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</si>
  <si>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</si>
  <si>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</si>
  <si>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</si>
  <si>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</si>
  <si>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</si>
  <si>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</si>
  <si>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</si>
  <si>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</si>
  <si>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</si>
  <si>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</si>
  <si>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</si>
  <si>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</si>
  <si>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</si>
  <si>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</si>
  <si>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</si>
  <si>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</si>
  <si>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</si>
  <si>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</si>
  <si>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</si>
  <si>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</si>
  <si>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</si>
  <si>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</si>
  <si>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</si>
  <si>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</si>
  <si>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</si>
  <si>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</si>
  <si>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</si>
  <si>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</si>
  <si>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</si>
  <si>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</si>
  <si>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</si>
  <si>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</si>
  <si>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</si>
  <si>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</si>
  <si>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</si>
  <si>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</si>
  <si>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</si>
  <si>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</si>
  <si>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</si>
  <si>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</si>
  <si>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</si>
  <si>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</si>
  <si>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</si>
  <si>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</si>
  <si>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</si>
  <si>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</si>
  <si>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</si>
  <si>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</si>
  <si>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</si>
  <si>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</si>
  <si>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</si>
  <si>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</si>
  <si>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</si>
  <si>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</si>
  <si>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</si>
  <si>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</si>
  <si>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</si>
  <si>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</si>
  <si>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</si>
  <si>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</si>
  <si>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</si>
  <si>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</si>
  <si>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</si>
  <si>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</si>
  <si>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</si>
  <si>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</si>
  <si>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</si>
  <si>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</si>
  <si>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</si>
  <si>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</si>
  <si>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</si>
  <si>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</si>
  <si>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</si>
  <si>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</si>
  <si>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</si>
  <si>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</si>
  <si>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</si>
  <si>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</si>
  <si>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</si>
  <si>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</si>
  <si>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</si>
  <si>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</si>
  <si>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</si>
  <si>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</si>
  <si>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</si>
  <si>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</si>
  <si>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</si>
  <si>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</si>
  <si>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</si>
  <si>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</si>
  <si>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</si>
  <si>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</si>
  <si>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</si>
  <si>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</si>
  <si>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</si>
  <si>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</si>
  <si>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</si>
  <si>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</si>
  <si>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</si>
  <si>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</si>
  <si>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</si>
  <si>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</si>
  <si>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</si>
  <si>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</si>
  <si>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</si>
  <si>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</si>
  <si>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</si>
  <si>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</si>
  <si>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</si>
  <si>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</si>
  <si>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</si>
  <si>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</si>
  <si>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</si>
  <si>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</si>
  <si>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</si>
  <si>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</si>
  <si>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</si>
  <si>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</si>
  <si>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</si>
  <si>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</si>
  <si>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</si>
  <si>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</si>
  <si>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</si>
  <si>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</si>
  <si>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</si>
  <si>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</si>
  <si>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</si>
  <si>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</si>
  <si>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</si>
  <si>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</si>
  <si>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</si>
  <si>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</si>
  <si>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</si>
  <si>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</si>
  <si>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</si>
  <si>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</si>
  <si>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</si>
  <si>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</si>
  <si>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</si>
  <si>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</si>
  <si>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</si>
  <si>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</si>
  <si>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</si>
  <si>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</si>
  <si>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</si>
  <si>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</si>
  <si>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</si>
  <si>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</si>
  <si>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</si>
  <si>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</si>
  <si>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</si>
  <si>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</si>
  <si>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</si>
  <si>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</si>
  <si>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</si>
  <si>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</si>
  <si>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</si>
  <si>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</si>
  <si>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</si>
  <si>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</si>
  <si>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</si>
  <si>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</si>
  <si>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</si>
  <si>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</si>
  <si>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</si>
  <si>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</si>
  <si>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</si>
  <si>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</si>
  <si>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</si>
  <si>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</si>
  <si>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</si>
  <si>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</si>
  <si>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</si>
  <si>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</si>
  <si>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</si>
  <si>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</si>
  <si>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</si>
  <si>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</si>
  <si>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</si>
  <si>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</si>
  <si>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</si>
  <si>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</si>
  <si>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</si>
  <si>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</si>
  <si>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</si>
  <si>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</si>
  <si>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</si>
  <si>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</si>
  <si>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</si>
  <si>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</si>
  <si>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</si>
  <si>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</si>
  <si>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</si>
  <si>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</si>
  <si>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</si>
  <si>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</si>
  <si>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</si>
  <si>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</si>
  <si>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</si>
  <si>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</si>
  <si>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</si>
  <si>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</si>
  <si>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</si>
  <si>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</si>
  <si>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</si>
  <si>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</si>
  <si>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</si>
  <si>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</si>
  <si>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</si>
  <si>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</si>
  <si>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</si>
  <si>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</si>
  <si>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</si>
  <si>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</si>
  <si>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</si>
  <si>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</si>
  <si>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</si>
  <si>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</si>
  <si>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</si>
  <si>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</si>
  <si>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</si>
  <si>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</si>
  <si>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</si>
  <si>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</si>
  <si>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</si>
  <si>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</si>
  <si>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</si>
  <si>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</si>
  <si>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</si>
  <si>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</si>
  <si>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</si>
  <si>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</si>
  <si>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</si>
  <si>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</si>
  <si>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</si>
  <si>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</si>
  <si>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</si>
  <si>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</si>
  <si>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</si>
  <si>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</si>
  <si>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</si>
  <si>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</si>
  <si>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</si>
  <si>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</si>
  <si>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</si>
  <si>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</si>
  <si>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</si>
  <si>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</si>
  <si>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</si>
  <si>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</si>
  <si>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</si>
  <si>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</si>
  <si>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</si>
  <si>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</si>
  <si>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</si>
  <si>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</si>
  <si>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</si>
  <si>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</si>
  <si>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</si>
  <si>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</si>
  <si>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</si>
  <si>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</si>
  <si>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</si>
  <si>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</si>
  <si>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</si>
  <si>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</si>
  <si>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</si>
  <si>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</si>
  <si>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</si>
  <si>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</si>
  <si>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</si>
  <si>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</si>
  <si>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</si>
  <si>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</si>
  <si>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</si>
  <si>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</si>
  <si>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</si>
  <si>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</si>
  <si>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</si>
  <si>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</si>
  <si>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</si>
  <si>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</si>
  <si>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</si>
  <si>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</si>
  <si>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</si>
  <si>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</si>
  <si>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</si>
  <si>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</si>
  <si>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</si>
  <si>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</si>
  <si>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</si>
  <si>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</si>
  <si>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</si>
  <si>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</si>
  <si>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</si>
  <si>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</si>
  <si>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</si>
  <si>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</si>
  <si>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</si>
  <si>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</si>
  <si>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</si>
  <si>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</si>
  <si>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</si>
  <si>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</si>
  <si>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</si>
  <si>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</si>
  <si>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</si>
  <si>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</si>
  <si>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</si>
  <si>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</si>
  <si>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</si>
  <si>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</si>
  <si>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</si>
  <si>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</si>
  <si>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</si>
  <si>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</si>
  <si>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</si>
  <si>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</si>
  <si>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</si>
  <si>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</si>
  <si>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</si>
  <si>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</si>
  <si>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</si>
  <si>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</si>
  <si>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</si>
  <si>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</si>
  <si>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</si>
  <si>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</si>
  <si>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</si>
  <si>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</si>
  <si>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</si>
  <si>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</si>
  <si>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</si>
  <si>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</si>
  <si>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</si>
  <si>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</si>
  <si>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</si>
  <si>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</si>
  <si>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</si>
  <si>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</si>
  <si>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</si>
  <si>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</si>
  <si>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</si>
  <si>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</si>
  <si>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</si>
  <si>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</si>
  <si>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</si>
  <si>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</si>
  <si>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</si>
  <si>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</si>
  <si>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</si>
  <si>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</si>
  <si>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</si>
  <si>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</si>
  <si>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</si>
  <si>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</si>
  <si>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</si>
  <si>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</si>
  <si>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</si>
  <si>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</si>
  <si>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</si>
  <si>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</si>
  <si>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</si>
  <si>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</si>
  <si>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</si>
  <si>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</si>
  <si>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</si>
  <si>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</si>
  <si>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</si>
  <si>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</si>
  <si>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</si>
  <si>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</si>
  <si>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</si>
  <si>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</si>
  <si>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</si>
  <si>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</si>
  <si>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</si>
  <si>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</si>
  <si>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</si>
  <si>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</si>
  <si>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</si>
  <si>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</si>
  <si>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</si>
  <si>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</si>
  <si>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</si>
  <si>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</si>
  <si>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</si>
  <si>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</si>
  <si>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</si>
  <si>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</si>
  <si>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</si>
  <si>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</si>
  <si>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</si>
  <si>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</si>
  <si>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</si>
  <si>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</si>
  <si>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</si>
  <si>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</si>
  <si>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</si>
  <si>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</si>
  <si>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</si>
  <si>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</si>
  <si>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</si>
  <si>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</si>
  <si>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</si>
  <si>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</si>
  <si>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</si>
  <si>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</si>
  <si>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</si>
  <si>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</si>
  <si>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</si>
  <si>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</si>
  <si>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</si>
  <si>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</si>
  <si>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</si>
  <si>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</si>
  <si>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</si>
  <si>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</si>
  <si>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</si>
  <si>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</si>
  <si>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</si>
  <si>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</si>
  <si>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</si>
  <si>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</si>
  <si>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</si>
  <si>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</si>
  <si>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</si>
  <si>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</si>
  <si>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</si>
  <si>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</si>
  <si>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</si>
  <si>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</si>
  <si>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</si>
  <si>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</si>
  <si>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</si>
  <si>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</si>
  <si>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</si>
  <si>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</si>
  <si>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</si>
  <si>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</si>
  <si>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</si>
  <si>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</si>
  <si>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</si>
  <si>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</si>
  <si>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</si>
  <si>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</si>
  <si>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</si>
  <si>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</si>
  <si>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</si>
  <si>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</si>
  <si>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</si>
  <si>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</si>
  <si>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</si>
  <si>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</si>
  <si>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</si>
  <si>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</si>
  <si>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</si>
  <si>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</si>
  <si>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</si>
  <si>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</si>
  <si>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</si>
  <si>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</si>
  <si>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</si>
  <si>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</si>
  <si>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</si>
  <si>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</si>
  <si>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</si>
  <si>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</si>
  <si>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</si>
  <si>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</si>
  <si>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</si>
  <si>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</si>
  <si>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</si>
  <si>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</si>
  <si>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</si>
  <si>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</si>
  <si>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</si>
  <si>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</si>
  <si>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</si>
  <si>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</si>
  <si>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</si>
  <si>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</si>
  <si>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</si>
  <si>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</si>
  <si>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</si>
  <si>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</si>
  <si>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</si>
  <si>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</si>
  <si>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</si>
  <si>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</si>
  <si>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</si>
  <si>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</si>
  <si>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</si>
  <si>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</si>
  <si>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</si>
  <si>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</si>
  <si>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</si>
  <si>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</si>
  <si>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</si>
  <si>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</si>
  <si>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</si>
  <si>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</si>
  <si>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</si>
  <si>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</si>
  <si>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</si>
  <si>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</si>
  <si>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</si>
  <si>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</si>
  <si>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</si>
  <si>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</si>
  <si>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</si>
  <si>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</si>
  <si>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</si>
  <si>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</si>
  <si>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</si>
  <si>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</si>
  <si>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</si>
  <si>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</si>
  <si>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</si>
  <si>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</si>
  <si>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</si>
  <si>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</si>
  <si>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</si>
  <si>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</si>
  <si>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</si>
  <si>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</si>
  <si>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</si>
  <si>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</si>
  <si>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</si>
  <si>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</si>
  <si>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</si>
  <si>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</si>
  <si>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</si>
  <si>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</si>
  <si>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</si>
  <si>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</si>
  <si>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</si>
  <si>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</si>
  <si>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</si>
  <si>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</si>
  <si>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</si>
  <si>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</si>
  <si>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</si>
  <si>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</si>
  <si>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</si>
  <si>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</si>
  <si>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</si>
  <si>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</si>
  <si>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</si>
  <si>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</si>
  <si>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</si>
  <si>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</si>
  <si>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</si>
  <si>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</si>
  <si>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</si>
  <si>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</si>
  <si>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</si>
  <si>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</si>
  <si>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</si>
  <si>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</si>
  <si>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</si>
  <si>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</si>
  <si>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</si>
  <si>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</si>
  <si>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</si>
  <si>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</si>
  <si>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</si>
  <si>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</si>
  <si>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</si>
  <si>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</si>
  <si>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</si>
  <si>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</si>
  <si>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</si>
  <si>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</si>
  <si>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</si>
  <si>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</si>
  <si>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</si>
  <si>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</si>
  <si>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</si>
  <si>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</si>
  <si>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</si>
  <si>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</si>
  <si>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</si>
  <si>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</si>
  <si>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</si>
  <si>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</si>
  <si>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</si>
  <si>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</si>
  <si>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</si>
  <si>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</si>
  <si>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</si>
  <si>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</si>
  <si>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</si>
  <si>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</si>
  <si>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</si>
  <si>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</si>
  <si>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</si>
  <si>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</si>
  <si>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</si>
  <si>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</si>
  <si>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</si>
  <si>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</si>
  <si>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</si>
  <si>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</si>
  <si>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</si>
  <si>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</si>
  <si>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</si>
  <si>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</si>
  <si>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</si>
  <si>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</si>
  <si>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</si>
  <si>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</si>
  <si>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</si>
  <si>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</si>
  <si>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</si>
  <si>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</si>
  <si>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</si>
  <si>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</si>
  <si>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</si>
  <si>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</si>
  <si>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</si>
  <si>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</si>
  <si>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</si>
  <si>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</si>
  <si>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</si>
  <si>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</si>
  <si>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</si>
  <si>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</si>
  <si>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</si>
  <si>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</si>
  <si>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</si>
  <si>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</si>
  <si>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</si>
  <si>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</si>
  <si>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</si>
  <si>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</si>
  <si>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</si>
  <si>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</si>
  <si>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</si>
  <si>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</si>
  <si>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</si>
  <si>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</si>
  <si>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</si>
  <si>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</si>
  <si>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</si>
  <si>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</si>
  <si>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</si>
  <si>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</si>
  <si>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</si>
  <si>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</si>
  <si>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</si>
  <si>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</si>
  <si>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</si>
  <si>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</si>
  <si>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</si>
  <si>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</si>
  <si>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</si>
  <si>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</si>
  <si>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</si>
  <si>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</si>
  <si>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</si>
  <si>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</si>
  <si>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</si>
  <si>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</si>
  <si>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</si>
  <si>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</si>
  <si>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</si>
  <si>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</si>
  <si>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</si>
  <si>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</si>
  <si>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</si>
  <si>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</si>
  <si>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</si>
  <si>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</si>
  <si>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</si>
  <si>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</si>
  <si>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</si>
  <si>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</si>
  <si>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</si>
  <si>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</si>
  <si>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</si>
  <si>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</si>
  <si>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</si>
  <si>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</si>
  <si>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</si>
  <si>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</si>
  <si>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</si>
  <si>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</si>
  <si>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</si>
  <si>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</si>
  <si>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</si>
  <si>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</si>
  <si>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</si>
  <si>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</si>
  <si>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</si>
  <si>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</si>
  <si>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</si>
  <si>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</si>
  <si>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</si>
  <si>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</si>
  <si>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</si>
  <si>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</si>
  <si>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</si>
  <si>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</si>
  <si>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</si>
  <si>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</si>
  <si>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</si>
  <si>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</si>
  <si>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</si>
  <si>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</si>
  <si>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</si>
  <si>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</si>
  <si>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</si>
  <si>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</si>
  <si>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</si>
  <si>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</si>
  <si>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</si>
  <si>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</si>
  <si>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</si>
  <si>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</si>
  <si>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</si>
  <si>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</si>
  <si>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</si>
  <si>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</si>
  <si>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</si>
  <si>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</si>
  <si>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</si>
  <si>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</si>
  <si>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</si>
  <si>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</si>
  <si>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</si>
  <si>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</si>
  <si>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</si>
  <si>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</si>
  <si>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</si>
  <si>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</si>
  <si>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</si>
  <si>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</si>
  <si>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</si>
  <si>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</si>
  <si>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</si>
  <si>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</si>
  <si>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</si>
  <si>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</si>
  <si>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</si>
  <si>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</si>
  <si>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</si>
  <si>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</si>
  <si>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</si>
  <si>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</si>
  <si>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</si>
  <si>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</si>
  <si>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</si>
  <si>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</si>
  <si>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</si>
  <si>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</si>
  <si>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</si>
  <si>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</si>
  <si>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</si>
  <si>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</si>
  <si>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</si>
  <si>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</si>
  <si>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</si>
  <si>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</si>
  <si>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</si>
  <si>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</si>
  <si>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</si>
  <si>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</si>
  <si>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</si>
  <si>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</si>
  <si>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</si>
  <si>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</si>
  <si>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</si>
  <si>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</si>
  <si>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</si>
  <si>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</si>
  <si>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</si>
  <si>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</si>
  <si>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</si>
  <si>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</si>
  <si>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</si>
  <si>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</si>
  <si>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</si>
  <si>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</si>
  <si>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</si>
  <si>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</si>
  <si>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</si>
  <si>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</si>
  <si>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</si>
  <si>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</si>
  <si>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</si>
  <si>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</si>
  <si>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</si>
  <si>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</si>
  <si>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</si>
  <si>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</si>
  <si>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</si>
  <si>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</si>
  <si>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</si>
  <si>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</si>
  <si>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</si>
  <si>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</si>
  <si>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</si>
  <si>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</si>
  <si>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</si>
  <si>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</si>
  <si>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</si>
  <si>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</si>
  <si>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</si>
  <si>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</si>
  <si>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</si>
  <si>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</si>
  <si>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</si>
  <si>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</si>
  <si>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</si>
  <si>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</si>
  <si>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</si>
  <si>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</si>
  <si>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</si>
  <si>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</si>
  <si>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</si>
  <si>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</si>
  <si>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</si>
  <si>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</si>
  <si>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</si>
  <si>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</si>
  <si>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</si>
  <si>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</si>
  <si>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</si>
  <si>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</si>
  <si>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</si>
  <si>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</si>
  <si>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</si>
  <si>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</si>
  <si>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</si>
  <si>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</si>
  <si>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</si>
  <si>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</si>
  <si>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</si>
  <si>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</si>
  <si>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</si>
  <si>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</si>
  <si>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</si>
  <si>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</si>
  <si>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</si>
  <si>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</si>
  <si>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</si>
  <si>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</si>
  <si>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</si>
  <si>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</si>
  <si>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</si>
  <si>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</si>
  <si>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</si>
  <si>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</si>
  <si>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</si>
  <si>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</si>
  <si>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</si>
  <si>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</si>
  <si>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</si>
  <si>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</si>
  <si>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</si>
  <si>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</si>
  <si>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</si>
  <si>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</si>
  <si>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</si>
  <si>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</si>
  <si>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</si>
  <si>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</si>
  <si>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</si>
  <si>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</si>
  <si>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</si>
  <si>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</si>
  <si>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</si>
  <si>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</si>
  <si>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</si>
  <si>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</si>
  <si>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</si>
  <si>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</si>
  <si>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</si>
  <si>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</si>
  <si>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</si>
  <si>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</si>
  <si>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</si>
  <si>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</si>
  <si>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</si>
  <si>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</si>
  <si>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</si>
  <si>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</si>
  <si>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</si>
  <si>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</si>
  <si>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</si>
  <si>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</si>
  <si>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</si>
  <si>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</si>
  <si>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</si>
  <si>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</si>
  <si>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</si>
  <si>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</si>
  <si>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</si>
  <si>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</si>
  <si>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</si>
  <si>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</si>
  <si>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</si>
  <si>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</si>
  <si>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</si>
  <si>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</si>
  <si>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</si>
  <si>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</si>
  <si>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</si>
  <si>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</si>
  <si>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</si>
  <si>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</si>
  <si>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</si>
  <si>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</si>
  <si>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</si>
  <si>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</si>
  <si>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</si>
  <si>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</si>
  <si>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</si>
  <si>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</si>
  <si>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</si>
  <si>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</si>
  <si>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</si>
  <si>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</si>
  <si>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</si>
  <si>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</si>
  <si>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</si>
  <si>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</si>
  <si>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</si>
  <si>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</si>
  <si>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</si>
  <si>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</si>
  <si>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</si>
  <si>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</si>
  <si>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</si>
  <si>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</si>
  <si>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</si>
  <si>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</si>
  <si>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</si>
  <si>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</si>
  <si>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</si>
  <si>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</si>
  <si>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</si>
  <si>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</si>
  <si>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</si>
  <si>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</si>
  <si>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</si>
  <si>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</si>
  <si>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</si>
  <si>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</si>
  <si>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</si>
  <si>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</si>
  <si>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</si>
  <si>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</si>
  <si>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</si>
  <si>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</si>
  <si>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</si>
  <si>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</si>
  <si>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</si>
  <si>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</si>
  <si>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</si>
  <si>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</si>
  <si>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</si>
  <si>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</si>
  <si>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</si>
  <si>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</si>
  <si>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</si>
  <si>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</si>
  <si>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</si>
  <si>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</si>
  <si>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</si>
  <si>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</si>
  <si>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</si>
  <si>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</si>
  <si>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</si>
  <si>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</si>
  <si>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</si>
  <si>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</si>
  <si>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</si>
  <si>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</si>
  <si>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</si>
  <si>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</si>
  <si>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</si>
  <si>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</si>
  <si>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</si>
  <si>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</si>
  <si>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</si>
  <si>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</si>
  <si>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</si>
  <si>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</si>
  <si>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</si>
  <si>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</si>
  <si>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</si>
  <si>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</si>
  <si>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</si>
  <si>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</si>
  <si>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</si>
  <si>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</si>
  <si>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</si>
  <si>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</si>
  <si>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</si>
  <si>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</si>
  <si>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</si>
  <si>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</si>
  <si>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</si>
  <si>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</si>
  <si>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</si>
  <si>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</si>
  <si>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</si>
  <si>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</si>
  <si>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</si>
  <si>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</si>
  <si>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</si>
  <si>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</si>
  <si>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</si>
  <si>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</si>
  <si>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</si>
  <si>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</si>
  <si>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</si>
  <si>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</si>
  <si>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</si>
  <si>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</si>
  <si>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</si>
  <si>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</si>
  <si>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</si>
  <si>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</si>
  <si>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</si>
  <si>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</si>
  <si>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</si>
  <si>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</si>
  <si>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</si>
  <si>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</si>
  <si>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</si>
  <si>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</si>
  <si>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</si>
  <si>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</si>
  <si>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</si>
  <si>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</si>
  <si>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</si>
  <si>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</si>
  <si>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</si>
  <si>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</si>
  <si>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</si>
  <si>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</si>
  <si>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</si>
  <si>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</si>
  <si>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</si>
  <si>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</si>
  <si>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</si>
  <si>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</si>
  <si>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</si>
  <si>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</si>
  <si>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</si>
  <si>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</si>
  <si>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</si>
  <si>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</si>
  <si>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</si>
  <si>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</si>
  <si>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</si>
  <si>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</si>
  <si>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</si>
  <si>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</si>
  <si>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</si>
  <si>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</si>
  <si>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</si>
  <si>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</si>
  <si>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</si>
  <si>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</si>
  <si>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</si>
  <si>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</si>
  <si>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</si>
  <si>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</si>
  <si>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</si>
  <si>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</si>
  <si>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</si>
  <si>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</si>
  <si>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</si>
  <si>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</si>
  <si>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</si>
  <si>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</si>
  <si>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</si>
  <si>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</si>
  <si>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</si>
  <si>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</si>
  <si>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</si>
  <si>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</si>
  <si>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</si>
  <si>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</si>
  <si>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</si>
  <si>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</si>
  <si>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</si>
  <si>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</si>
  <si>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</si>
  <si>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</si>
  <si>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</si>
  <si>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</si>
  <si>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</si>
  <si>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</si>
  <si>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</si>
  <si>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</si>
  <si>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</si>
  <si>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</si>
  <si>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</si>
  <si>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</si>
  <si>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</si>
  <si>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</si>
  <si>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</si>
  <si>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</si>
  <si>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</si>
  <si>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</si>
  <si>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</si>
  <si>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</si>
  <si>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</si>
  <si>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</si>
  <si>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</si>
  <si>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</si>
  <si>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</si>
  <si>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</si>
  <si>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</si>
  <si>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</si>
  <si>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</si>
  <si>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</si>
  <si>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</si>
  <si>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</si>
  <si>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</si>
  <si>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</si>
  <si>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</si>
  <si>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</si>
  <si>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</si>
  <si>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</si>
  <si>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</si>
  <si>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</si>
  <si>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</si>
  <si>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</si>
  <si>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</si>
  <si>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</si>
  <si>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</si>
  <si>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</si>
  <si>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</si>
  <si>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</si>
  <si>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</si>
  <si>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</si>
  <si>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</si>
  <si>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</si>
  <si>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</si>
  <si>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</si>
  <si>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</si>
  <si>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</si>
  <si>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</si>
  <si>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</si>
  <si>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</si>
  <si>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</si>
  <si>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</si>
  <si>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</si>
  <si>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</si>
  <si>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</si>
  <si>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</si>
  <si>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</si>
  <si>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</si>
  <si>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</si>
  <si>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</si>
  <si>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</si>
  <si>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</si>
  <si>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</si>
  <si>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</si>
  <si>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</si>
  <si>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</si>
  <si>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</si>
  <si>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</si>
  <si>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</si>
  <si>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</si>
  <si>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</si>
  <si>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</si>
  <si>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</si>
  <si>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</si>
  <si>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</si>
  <si>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</si>
  <si>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</si>
  <si>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</si>
  <si>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</si>
  <si>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</si>
  <si>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</si>
  <si>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</si>
  <si>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</si>
  <si>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</si>
  <si>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</si>
  <si>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</si>
  <si>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</si>
  <si>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</si>
  <si>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</si>
  <si>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</si>
  <si>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</si>
  <si>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</si>
  <si>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</si>
  <si>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</si>
  <si>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</si>
  <si>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</si>
  <si>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</si>
  <si>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</si>
  <si>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</si>
  <si>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</si>
  <si>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</si>
  <si>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</si>
  <si>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</si>
  <si>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</si>
  <si>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</si>
  <si>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</si>
  <si>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</si>
  <si>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</si>
  <si>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</si>
  <si>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</si>
  <si>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</si>
  <si>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</si>
  <si>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</si>
  <si>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</si>
  <si>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</si>
  <si>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</si>
  <si>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</si>
  <si>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</si>
  <si>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</si>
  <si>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</si>
  <si>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</si>
  <si>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</si>
  <si>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</si>
  <si>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</si>
  <si>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</si>
  <si>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</si>
  <si>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</si>
  <si>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</si>
  <si>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</si>
  <si>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</si>
  <si>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</si>
  <si>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</si>
  <si>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</si>
  <si>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</si>
  <si>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</si>
  <si>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</si>
  <si>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</si>
  <si>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</si>
  <si>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</si>
  <si>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</si>
  <si>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</si>
  <si>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</si>
  <si>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</si>
  <si>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</si>
  <si>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</si>
  <si>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</si>
  <si>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</si>
  <si>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</si>
  <si>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</si>
  <si>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</si>
  <si>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</si>
  <si>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</si>
  <si>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</si>
  <si>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</si>
  <si>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</si>
  <si>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</si>
  <si>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</si>
  <si>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</si>
  <si>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</si>
  <si>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</si>
  <si>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</si>
  <si>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</si>
  <si>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</si>
  <si>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</si>
  <si>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</si>
  <si>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</si>
  <si>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</si>
  <si>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</si>
  <si>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</si>
  <si>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</si>
  <si>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</si>
  <si>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</si>
  <si>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</si>
  <si>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</si>
  <si>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</si>
  <si>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</si>
  <si>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</si>
  <si>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</si>
  <si>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</si>
  <si>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</si>
  <si>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</si>
  <si>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</si>
  <si>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</si>
  <si>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</si>
  <si>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</si>
  <si>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</si>
  <si>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</si>
  <si>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</si>
  <si>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</si>
  <si>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</si>
  <si>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</si>
  <si>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</si>
  <si>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</si>
  <si>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</si>
  <si>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</si>
  <si>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</si>
  <si>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</si>
  <si>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</si>
  <si>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</si>
  <si>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</si>
  <si>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</si>
  <si>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</si>
  <si>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</si>
  <si>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</si>
  <si>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</si>
  <si>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</si>
  <si>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</si>
  <si>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</si>
  <si>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</si>
  <si>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</si>
  <si>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</si>
  <si>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</si>
  <si>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</si>
  <si>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</si>
  <si>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</si>
  <si>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</si>
  <si>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</si>
  <si>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</si>
  <si>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</si>
  <si>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</si>
  <si>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</si>
  <si>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</si>
  <si>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</si>
  <si>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</si>
  <si>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</si>
  <si>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</si>
  <si>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</si>
  <si>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</si>
  <si>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</si>
  <si>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</si>
  <si>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</si>
  <si>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</si>
  <si>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</si>
  <si>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</si>
  <si>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</si>
  <si>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</si>
  <si>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</si>
  <si>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</si>
  <si>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</si>
  <si>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</si>
  <si>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</si>
  <si>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</si>
  <si>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</si>
  <si>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</si>
  <si>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</si>
  <si>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</si>
  <si>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</si>
  <si>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</si>
  <si>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</si>
  <si>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</si>
  <si>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</si>
  <si>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</si>
  <si>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</si>
  <si>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</si>
  <si>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</si>
  <si>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</si>
  <si>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</si>
  <si>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</si>
  <si>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</si>
  <si>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</si>
  <si>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</si>
  <si>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</si>
  <si>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</si>
  <si>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</si>
  <si>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</si>
  <si>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</si>
  <si>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</si>
  <si>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</si>
  <si>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</si>
  <si>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</si>
  <si>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</si>
  <si>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</si>
  <si>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</si>
  <si>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</si>
  <si>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</si>
  <si>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</si>
  <si>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</si>
  <si>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</si>
  <si>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</si>
  <si>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</si>
  <si>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</si>
  <si>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</si>
  <si>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</si>
  <si>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</si>
  <si>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</si>
  <si>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</si>
  <si>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</si>
  <si>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</si>
  <si>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</si>
  <si>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</si>
  <si>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</si>
  <si>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</si>
  <si>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</si>
  <si>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</si>
  <si>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</si>
  <si>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</si>
  <si>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</si>
  <si>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</si>
  <si>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</si>
  <si>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</si>
  <si>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</si>
  <si>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</si>
  <si>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</si>
  <si>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</si>
  <si>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</si>
  <si>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</si>
  <si>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</si>
  <si>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</si>
  <si>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</si>
  <si>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</si>
  <si>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</si>
  <si>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</si>
  <si>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</si>
  <si>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</si>
  <si>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</si>
  <si>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</si>
  <si>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</si>
  <si>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</si>
  <si>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</si>
  <si>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</si>
  <si>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</si>
  <si>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</si>
  <si>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</si>
  <si>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</si>
  <si>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</si>
  <si>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</si>
  <si>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</si>
  <si>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</si>
  <si>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</si>
  <si>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</si>
  <si>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</si>
  <si>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</si>
  <si>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</si>
  <si>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</si>
  <si>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</si>
  <si>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</si>
  <si>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</si>
  <si>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</si>
  <si>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</si>
  <si>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</si>
  <si>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</si>
  <si>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</si>
  <si>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</si>
  <si>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</si>
  <si>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</si>
  <si>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</si>
  <si>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</si>
  <si>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</si>
  <si>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</si>
  <si>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</si>
  <si>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</si>
  <si>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</si>
  <si>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</si>
  <si>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</si>
  <si>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</si>
  <si>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</si>
  <si>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</si>
  <si>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</si>
  <si>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</si>
  <si>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</si>
  <si>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</si>
  <si>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</si>
  <si>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</si>
  <si>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</si>
  <si>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</si>
  <si>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</si>
  <si>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</si>
  <si>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</si>
  <si>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</si>
  <si>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</si>
  <si>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</si>
  <si>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</si>
  <si>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</si>
  <si>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</si>
  <si>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</si>
  <si>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</si>
  <si>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</si>
  <si>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</si>
  <si>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</si>
  <si>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</si>
  <si>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</si>
  <si>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</si>
  <si>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</si>
  <si>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</si>
  <si>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</si>
  <si>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</si>
  <si>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</si>
  <si>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</si>
  <si>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</si>
  <si>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</si>
  <si>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</si>
  <si>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</si>
  <si>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</si>
  <si>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</si>
  <si>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</si>
  <si>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</si>
  <si>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</si>
  <si>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</si>
  <si>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</si>
  <si>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</si>
  <si>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</si>
  <si>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</si>
  <si>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</si>
  <si>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</si>
  <si>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</si>
  <si>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</si>
  <si>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</si>
  <si>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</si>
  <si>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</si>
  <si>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</si>
  <si>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</si>
  <si>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</si>
  <si>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</si>
  <si>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</si>
  <si>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</si>
  <si>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</si>
  <si>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</si>
  <si>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</si>
  <si>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</si>
  <si>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</si>
  <si>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</si>
  <si>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</si>
  <si>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</si>
  <si>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</si>
  <si>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</si>
  <si>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</si>
  <si>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</si>
  <si>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</si>
  <si>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</si>
  <si>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</si>
  <si>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</si>
  <si>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</si>
  <si>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</si>
  <si>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</si>
  <si>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</si>
  <si>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</si>
  <si>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</si>
  <si>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</si>
  <si>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</si>
  <si>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</si>
  <si>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</si>
  <si>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</si>
  <si>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</si>
  <si>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</si>
  <si>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</si>
  <si>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</si>
  <si>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</si>
  <si>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</si>
  <si>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</si>
  <si>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</si>
  <si>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</si>
  <si>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</si>
  <si>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</si>
  <si>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</si>
  <si>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</si>
  <si>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</si>
  <si>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</si>
  <si>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</si>
  <si>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</si>
  <si>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</si>
  <si>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</si>
  <si>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</si>
  <si>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</si>
  <si>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</si>
  <si>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</si>
  <si>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</si>
  <si>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</si>
  <si>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</si>
  <si>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</si>
  <si>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</si>
  <si>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</si>
  <si>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</si>
  <si>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</si>
  <si>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</si>
  <si>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</si>
  <si>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</si>
  <si>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</si>
  <si>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</si>
  <si>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</si>
  <si>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</si>
  <si>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</si>
  <si>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</si>
  <si>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</si>
  <si>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</si>
  <si>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</si>
  <si>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</si>
  <si>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</si>
  <si>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</si>
  <si>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</si>
  <si>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</si>
  <si>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</si>
  <si>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</si>
  <si>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</si>
  <si>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</si>
  <si>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</si>
  <si>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</si>
  <si>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</si>
  <si>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</si>
  <si>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</si>
  <si>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</si>
  <si>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</si>
  <si>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</si>
  <si>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</si>
  <si>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</si>
  <si>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</si>
  <si>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</si>
  <si>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</si>
  <si>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</si>
  <si>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</si>
  <si>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</si>
  <si>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</si>
  <si>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</si>
  <si>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</si>
  <si>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</si>
  <si>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</si>
  <si>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</si>
  <si>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</si>
  <si>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</si>
  <si>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</si>
  <si>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</si>
  <si>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</si>
  <si>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</si>
  <si>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</si>
  <si>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</si>
  <si>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</si>
  <si>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</si>
  <si>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</si>
  <si>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</si>
  <si>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</si>
  <si>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</si>
  <si>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</si>
  <si>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</si>
  <si>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</si>
  <si>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</si>
  <si>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</si>
  <si>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</si>
  <si>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</si>
  <si>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</si>
  <si>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</si>
  <si>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</si>
  <si>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</si>
  <si>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</si>
  <si>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</si>
  <si>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</si>
  <si>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</si>
  <si>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</si>
  <si>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</si>
  <si>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</si>
  <si>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</si>
  <si>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</si>
  <si>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</si>
  <si>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</si>
  <si>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</si>
  <si>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</si>
  <si>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</si>
  <si>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</si>
  <si>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</si>
  <si>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</si>
  <si>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</si>
  <si>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</si>
  <si>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</si>
  <si>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</si>
  <si>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</si>
  <si>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</si>
  <si>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</si>
  <si>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</si>
  <si>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</si>
  <si>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</si>
  <si>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</si>
  <si>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</si>
  <si>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</si>
  <si>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</si>
  <si>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</si>
  <si>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</si>
  <si>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</si>
  <si>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</si>
  <si>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</si>
  <si>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</si>
  <si>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</si>
  <si>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</si>
  <si>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</si>
  <si>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</si>
  <si>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</si>
  <si>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</si>
  <si>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</si>
  <si>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</si>
  <si>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</si>
  <si>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</si>
  <si>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</si>
  <si>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</si>
  <si>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</si>
  <si>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</si>
  <si>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</si>
  <si>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</si>
  <si>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</si>
  <si>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</si>
  <si>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</si>
  <si>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</si>
  <si>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</si>
  <si>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</si>
  <si>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</si>
  <si>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</si>
  <si>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</si>
  <si>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</si>
  <si>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</si>
  <si>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</si>
  <si>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</si>
  <si>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</si>
  <si>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</si>
  <si>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</si>
  <si>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</si>
  <si>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</si>
  <si>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</si>
  <si>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</si>
  <si>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</si>
  <si>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</si>
  <si>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</si>
  <si>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</si>
  <si>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</si>
  <si>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</si>
  <si>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</si>
  <si>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</si>
  <si>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</si>
  <si>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</si>
  <si>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</si>
  <si>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</si>
  <si>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</si>
  <si>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</si>
  <si>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</si>
  <si>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</si>
  <si>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</si>
  <si>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</si>
  <si>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</si>
  <si>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</si>
  <si>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</si>
  <si>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</si>
  <si>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</si>
  <si>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</si>
  <si>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</si>
  <si>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</si>
  <si>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</si>
  <si>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</si>
  <si>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</si>
  <si>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</si>
  <si>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</si>
  <si>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</si>
  <si>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</si>
  <si>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</si>
  <si>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</si>
  <si>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</si>
  <si>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</si>
  <si>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</si>
  <si>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</si>
  <si>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</si>
  <si>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</si>
  <si>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</si>
  <si>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</si>
  <si>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</si>
  <si>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</si>
  <si>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</si>
  <si>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</si>
  <si>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</si>
  <si>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</si>
  <si>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</si>
  <si>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</si>
  <si>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</si>
  <si>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</si>
  <si>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</si>
  <si>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</si>
  <si>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</si>
  <si>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</si>
  <si>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</si>
  <si>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</si>
  <si>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</si>
  <si>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</si>
  <si>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</si>
  <si>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</si>
  <si>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</si>
  <si>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</si>
  <si>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</si>
  <si>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</si>
  <si>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</si>
  <si>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</si>
  <si>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</si>
  <si>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</si>
  <si>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</si>
  <si>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</si>
  <si>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</si>
  <si>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</si>
  <si>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</si>
  <si>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</si>
  <si>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</si>
  <si>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</si>
  <si>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</si>
  <si>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</si>
  <si>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</si>
  <si>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</si>
  <si>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</si>
  <si>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</si>
  <si>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</si>
  <si>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</si>
  <si>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</si>
  <si>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</si>
  <si>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</si>
  <si>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</si>
  <si>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</si>
  <si>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</si>
  <si>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</si>
  <si>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</si>
  <si>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</si>
  <si>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</si>
  <si>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</si>
  <si>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</si>
  <si>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</si>
  <si>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</si>
  <si>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</si>
  <si>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</si>
  <si>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</si>
  <si>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</si>
  <si>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</si>
  <si>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</si>
  <si>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</si>
  <si>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</si>
  <si>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</si>
  <si>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</si>
  <si>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</si>
  <si>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</si>
  <si>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</si>
  <si>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</si>
  <si>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</si>
  <si>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</si>
  <si>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</si>
  <si>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</si>
  <si>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</si>
  <si>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</si>
  <si>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</si>
  <si>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</si>
  <si>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</si>
  <si>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</si>
  <si>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</si>
  <si>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</si>
  <si>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</si>
  <si>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</si>
  <si>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</si>
  <si>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</si>
  <si>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</si>
  <si>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</si>
  <si>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</si>
  <si>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</si>
  <si>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</si>
  <si>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</si>
  <si>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</si>
  <si>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</si>
  <si>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</si>
  <si>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</si>
  <si>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</si>
  <si>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</si>
  <si>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</si>
  <si>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</si>
  <si>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</si>
  <si>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</si>
  <si>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</si>
  <si>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</si>
  <si>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</si>
  <si>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</si>
  <si>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</si>
  <si>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</si>
  <si>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</si>
  <si>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</si>
  <si>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</si>
  <si>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</si>
  <si>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</si>
  <si>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</si>
  <si>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</si>
  <si>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</si>
  <si>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</si>
  <si>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</si>
  <si>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</si>
  <si>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</si>
  <si>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</si>
  <si>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</si>
  <si>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</si>
  <si>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</si>
  <si>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</si>
  <si>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</si>
  <si>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</si>
  <si>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</si>
  <si>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</si>
  <si>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</si>
  <si>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</si>
  <si>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</si>
  <si>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</si>
  <si>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</si>
  <si>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</si>
  <si>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</si>
  <si>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</si>
  <si>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</si>
  <si>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</si>
  <si>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</si>
  <si>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</si>
  <si>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</si>
  <si>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</si>
  <si>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</si>
  <si>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</si>
  <si>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</si>
  <si>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</si>
  <si>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</si>
  <si>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</si>
  <si>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</si>
  <si>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</si>
  <si>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</si>
  <si>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</si>
  <si>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</si>
  <si>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</si>
  <si>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</si>
  <si>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</si>
  <si>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</si>
  <si>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</si>
  <si>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</si>
  <si>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</si>
  <si>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</si>
  <si>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</si>
  <si>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</si>
  <si>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</si>
  <si>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</si>
  <si>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</si>
  <si>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</si>
  <si>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</si>
  <si>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</si>
  <si>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</si>
  <si>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</si>
  <si>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</si>
  <si>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</si>
  <si>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</si>
  <si>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</si>
  <si>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</si>
  <si>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</si>
  <si>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</si>
  <si>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</si>
  <si>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</si>
  <si>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</si>
  <si>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</si>
  <si>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</si>
  <si>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</si>
  <si>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</si>
  <si>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</si>
  <si>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</si>
  <si>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</si>
  <si>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</si>
  <si>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</si>
  <si>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</si>
  <si>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</si>
  <si>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</si>
  <si>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</si>
  <si>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</si>
  <si>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</si>
  <si>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</si>
  <si>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</si>
  <si>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</si>
  <si>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</si>
  <si>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</si>
  <si>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</si>
  <si>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</si>
  <si>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</si>
  <si>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</si>
  <si>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</si>
  <si>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</si>
  <si>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</si>
  <si>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</si>
  <si>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</si>
  <si>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</si>
  <si>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</si>
  <si>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</si>
  <si>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</si>
  <si>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</si>
  <si>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</si>
  <si>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</si>
  <si>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</si>
  <si>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</si>
  <si>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</si>
  <si>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</si>
  <si>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</si>
  <si>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</si>
  <si>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</si>
  <si>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</si>
  <si>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</si>
  <si>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</si>
  <si>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</si>
  <si>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</si>
  <si>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</si>
  <si>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</si>
  <si>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</si>
  <si>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</si>
  <si>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</si>
  <si>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</si>
  <si>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</si>
  <si>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</si>
  <si>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</si>
  <si>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</si>
  <si>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</si>
  <si>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</si>
  <si>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</si>
  <si>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</si>
  <si>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</si>
  <si>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</si>
  <si>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</si>
  <si>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</si>
  <si>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</si>
  <si>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</si>
  <si>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</si>
  <si>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</si>
  <si>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</si>
  <si>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</si>
  <si>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</si>
  <si>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</si>
  <si>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</si>
  <si>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</si>
  <si>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</si>
  <si>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</si>
  <si>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</si>
  <si>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</si>
  <si>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</si>
  <si>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</si>
  <si>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</si>
  <si>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</si>
  <si>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</si>
  <si>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</si>
  <si>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</si>
  <si>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</si>
  <si>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</si>
  <si>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</si>
  <si>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</si>
  <si>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</si>
  <si>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</si>
  <si>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</si>
  <si>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</si>
  <si>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</si>
  <si>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</si>
  <si>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</si>
  <si>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</si>
  <si>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</si>
  <si>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</si>
  <si>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</si>
  <si>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</si>
  <si>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</si>
  <si>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</si>
  <si>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</si>
  <si>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</si>
  <si>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</si>
  <si>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</si>
  <si>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</si>
  <si>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</si>
  <si>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</si>
  <si>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</si>
  <si>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</si>
  <si>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</si>
  <si>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</si>
  <si>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</si>
  <si>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</si>
  <si>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</si>
  <si>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</si>
  <si>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</si>
  <si>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</si>
  <si>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</si>
  <si>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</si>
  <si>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</si>
  <si>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</si>
  <si>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</si>
  <si>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</si>
  <si>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</si>
  <si>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</si>
  <si>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</si>
  <si>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</si>
  <si>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</si>
  <si>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</si>
  <si>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</si>
  <si>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</si>
  <si>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</si>
  <si>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</si>
  <si>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</si>
  <si>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</si>
  <si>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</si>
  <si>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</si>
  <si>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</si>
  <si>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</si>
  <si>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</si>
  <si>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</si>
  <si>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</si>
  <si>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</si>
  <si>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</si>
  <si>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</si>
  <si>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</si>
  <si>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</si>
  <si>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</si>
  <si>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</si>
  <si>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</si>
  <si>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</si>
  <si>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</si>
  <si>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</si>
  <si>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</si>
  <si>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</si>
  <si>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</si>
  <si>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</si>
  <si>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</si>
  <si>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</si>
  <si>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</si>
  <si>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</si>
  <si>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</si>
  <si>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</si>
  <si>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</si>
  <si>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</si>
  <si>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</si>
  <si>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</si>
  <si>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</si>
  <si>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</si>
  <si>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</si>
  <si>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</si>
  <si>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</si>
  <si>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</si>
  <si>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</si>
  <si>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</si>
  <si>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</si>
  <si>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</si>
  <si>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</si>
  <si>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</si>
  <si>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</si>
  <si>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</si>
  <si>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</si>
  <si>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</si>
  <si>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</si>
  <si>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</si>
  <si>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</si>
  <si>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</si>
  <si>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</si>
  <si>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</si>
  <si>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</si>
  <si>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</si>
  <si>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</si>
  <si>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</si>
  <si>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</si>
  <si>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</si>
  <si>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</si>
  <si>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</si>
  <si>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</si>
  <si>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</si>
  <si>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</si>
  <si>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</si>
  <si>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</si>
  <si>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</si>
  <si>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</si>
  <si>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</si>
  <si>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</si>
  <si>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</si>
  <si>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</si>
  <si>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</si>
  <si>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</si>
  <si>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</si>
  <si>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</si>
  <si>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</si>
  <si>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</si>
  <si>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</si>
  <si>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</si>
  <si>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</si>
  <si>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</si>
  <si>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</si>
  <si>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</si>
  <si>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</si>
  <si>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</si>
  <si>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</si>
  <si>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</si>
  <si>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</si>
  <si>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</si>
  <si>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</si>
  <si>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</si>
  <si>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</si>
  <si>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</si>
  <si>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</si>
  <si>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</si>
  <si>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</si>
  <si>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</si>
  <si>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</si>
  <si>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</si>
  <si>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</si>
  <si>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</si>
  <si>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</si>
  <si>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</si>
  <si>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</si>
  <si>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</si>
  <si>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</si>
  <si>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</si>
  <si>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</si>
  <si>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</si>
  <si>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</si>
  <si>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</si>
  <si>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</si>
  <si>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</si>
  <si>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</si>
  <si>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</si>
  <si>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</si>
  <si>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</si>
  <si>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</si>
  <si>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</si>
  <si>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</si>
  <si>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</si>
  <si>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</si>
  <si>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</si>
  <si>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</si>
  <si>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</si>
  <si>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</si>
  <si>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</si>
  <si>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</si>
  <si>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</si>
  <si>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</si>
  <si>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</si>
  <si>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</si>
  <si>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</si>
  <si>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</si>
  <si>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</si>
  <si>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</si>
  <si>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</si>
  <si>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</si>
  <si>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</si>
  <si>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</si>
  <si>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</si>
  <si>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</si>
  <si>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</si>
  <si>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</si>
  <si>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</si>
  <si>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</si>
  <si>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</si>
  <si>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</si>
  <si>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</si>
  <si>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</si>
  <si>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</si>
  <si>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</si>
  <si>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</si>
  <si>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</si>
  <si>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</si>
  <si>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</si>
  <si>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</si>
  <si>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</si>
  <si>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</si>
  <si>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</si>
  <si>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</si>
  <si>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</si>
  <si>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</si>
  <si>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</si>
  <si>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</si>
  <si>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</si>
  <si>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</si>
  <si>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</si>
  <si>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</si>
  <si>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</si>
  <si>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</si>
  <si>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</si>
  <si>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</si>
  <si>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</si>
  <si>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</si>
  <si>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</si>
  <si>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</si>
  <si>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</si>
  <si>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</si>
  <si>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</si>
  <si>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</si>
  <si>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</si>
  <si>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</si>
  <si>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</si>
  <si>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</si>
  <si>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</si>
  <si>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</si>
  <si>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</si>
  <si>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</si>
  <si>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</si>
  <si>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</si>
  <si>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</si>
  <si>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</si>
  <si>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</si>
  <si>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</si>
  <si>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</si>
  <si>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</si>
  <si>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</si>
  <si>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</si>
  <si>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</si>
  <si>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</si>
  <si>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</si>
  <si>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</si>
  <si>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</si>
  <si>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</si>
  <si>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</si>
  <si>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</si>
  <si>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</si>
  <si>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</si>
  <si>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</si>
  <si>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</si>
  <si>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</si>
  <si>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</si>
  <si>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</si>
  <si>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</si>
  <si>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</si>
  <si>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</si>
  <si>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</si>
  <si>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</si>
  <si>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</si>
  <si>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</si>
  <si>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</si>
  <si>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</si>
  <si>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</si>
  <si>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</si>
  <si>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</si>
  <si>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</si>
  <si>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</si>
  <si>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</si>
  <si>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</si>
  <si>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</si>
  <si>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</si>
  <si>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</si>
  <si>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</si>
  <si>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</si>
  <si>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</si>
  <si>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</si>
  <si>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</si>
  <si>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</si>
  <si>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</si>
  <si>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</si>
  <si>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</si>
  <si>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</si>
  <si>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</si>
  <si>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</si>
  <si>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</si>
  <si>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</si>
  <si>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</si>
  <si>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</si>
  <si>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</si>
  <si>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</si>
  <si>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</si>
  <si>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</si>
  <si>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</si>
  <si>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</si>
  <si>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</si>
  <si>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</si>
  <si>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</si>
  <si>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</si>
  <si>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</si>
  <si>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</si>
  <si>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</si>
  <si>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</si>
  <si>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</si>
  <si>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</si>
  <si>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</si>
  <si>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</si>
  <si>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</si>
  <si>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</si>
  <si>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</si>
  <si>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</si>
  <si>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</si>
  <si>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</si>
  <si>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</si>
  <si>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</si>
  <si>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</si>
  <si>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</si>
  <si>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</si>
  <si>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</si>
  <si>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</si>
  <si>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</si>
  <si>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</si>
  <si>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</si>
  <si>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</si>
  <si>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</si>
  <si>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</si>
  <si>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</si>
  <si>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</si>
  <si>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</si>
  <si>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</si>
  <si>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</si>
  <si>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</si>
  <si>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</si>
  <si>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</si>
  <si>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</si>
  <si>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</si>
  <si>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</si>
  <si>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</si>
  <si>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</si>
  <si>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</si>
  <si>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</si>
  <si>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</si>
  <si>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</si>
  <si>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</si>
  <si>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</si>
  <si>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</si>
  <si>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</si>
  <si>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</si>
  <si>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</si>
  <si>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</si>
  <si>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</si>
  <si>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</si>
  <si>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</si>
  <si>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</si>
  <si>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</si>
  <si>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</si>
  <si>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</si>
  <si>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</si>
  <si>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</si>
  <si>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</si>
  <si>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</si>
  <si>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</si>
  <si>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</si>
  <si>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</si>
  <si>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</si>
  <si>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</si>
  <si>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</si>
  <si>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</si>
  <si>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</si>
  <si>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</si>
  <si>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</si>
  <si>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</si>
  <si>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</si>
  <si>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</si>
  <si>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</si>
  <si>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</si>
  <si>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</si>
  <si>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</si>
  <si>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</si>
  <si>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</si>
  <si>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</si>
  <si>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</si>
  <si>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</si>
  <si>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</si>
  <si>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</si>
  <si>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</si>
  <si>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</si>
  <si>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</si>
  <si>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</si>
  <si>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</si>
  <si>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</si>
  <si>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</si>
  <si>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</si>
  <si>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</si>
  <si>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</si>
  <si>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</si>
  <si>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</si>
  <si>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</si>
  <si>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</si>
  <si>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</si>
  <si>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</si>
  <si>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</si>
  <si>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</si>
  <si>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</si>
  <si>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</si>
  <si>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</si>
  <si>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</si>
  <si>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</si>
  <si>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</si>
  <si>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</si>
  <si>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</si>
  <si>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</si>
  <si>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</si>
  <si>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</si>
  <si>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</si>
  <si>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</si>
  <si>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</si>
  <si>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</si>
  <si>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</si>
  <si>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</si>
  <si>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</si>
  <si>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</si>
  <si>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</si>
  <si>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</si>
  <si>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</si>
  <si>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</si>
  <si>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</si>
  <si>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</si>
  <si>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</si>
  <si>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</si>
  <si>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</si>
  <si>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</si>
  <si>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</si>
  <si>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</si>
  <si>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</si>
  <si>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</si>
  <si>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</si>
  <si>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</si>
  <si>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</si>
  <si>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</si>
  <si>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</si>
  <si>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</si>
  <si>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</si>
  <si>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</si>
  <si>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</si>
  <si>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</si>
  <si>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</si>
  <si>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</si>
  <si>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</si>
  <si>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</si>
  <si>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</si>
  <si>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</si>
  <si>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</si>
  <si>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</si>
  <si>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</si>
  <si>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</si>
  <si>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</si>
  <si>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</si>
  <si>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</si>
  <si>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</si>
  <si>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</si>
  <si>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</si>
  <si>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</si>
  <si>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</si>
  <si>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</si>
  <si>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</si>
  <si>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</si>
  <si>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</si>
  <si>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</si>
  <si>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</si>
  <si>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</si>
  <si>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</si>
  <si>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</si>
  <si>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</si>
  <si>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</si>
  <si>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</si>
  <si>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</si>
  <si>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</si>
  <si>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</si>
  <si>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</si>
  <si>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</si>
  <si>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</si>
  <si>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</si>
  <si>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</si>
  <si>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</si>
  <si>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</si>
  <si>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</si>
  <si>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</si>
  <si>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</si>
  <si>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</si>
  <si>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</si>
  <si>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</si>
  <si>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</si>
  <si>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</si>
  <si>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</si>
  <si>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</si>
  <si>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</si>
  <si>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</si>
  <si>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</si>
  <si>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</si>
  <si>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</si>
  <si>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</si>
  <si>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</si>
  <si>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</si>
  <si>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</si>
  <si>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</si>
  <si>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</si>
  <si>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</si>
  <si>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</si>
  <si>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</si>
  <si>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</si>
  <si>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</si>
  <si>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</si>
  <si>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</si>
  <si>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</si>
  <si>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60mins</t>
  </si>
  <si>
    <t>PCM-20251007-00000521</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</si>
  <si>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</si>
  <si>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</si>
  <si>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</si>
  <si>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</si>
  <si>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</si>
  <si>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</si>
  <si>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</si>
  <si>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</si>
  <si>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</si>
  <si>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</si>
  <si>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</si>
  <si>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 xml:space="preserve"> PCM-20251007-00000625 </t>
  </si>
  <si>
    <t>NO PCM</t>
  </si>
  <si>
    <t>Site ACCESS ISSUE AS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</si>
  <si>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</si>
  <si>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</si>
  <si>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</si>
  <si>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</si>
  <si>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</si>
  <si>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EM Team moved ETA: 25 min</t>
  </si>
  <si>
    <t>PCM-20251007-00000676</t>
  </si>
  <si>
    <t>EM team at site checking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</si>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</sst>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
    <sortCondition ref="H1:H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7" totalsRowShown="0" headerRowDxfId="48" dataDxfId="47" headerRowBorderDxfId="45" tableBorderDxfId="46" totalsRowBorderDxfId="44">
  <autoFilter ref="A1:L4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3"/>
  <sheetViews>
    <sheetView workbookViewId="0">
      <selection activeCell="E11" sqref="E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274.36484872685105</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0.1759021990801557</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93"/>
      <c r="E4" s="65"/>
      <c r="F4" s="66"/>
      <c r="G4" s="67">
        <f ca="1">IFERROR(NOW()-F4,"")</f>
        <v>45937.313274884262</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45937.313274884262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45937.313274884262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45937.313274884262</v>
      </c>
      <c r="H7" s="68"/>
      <c r="I7" s="73" t="str">
        <f>IFERROR(VLOOKUP(D7,DB!A:F,6,0),"")</f>
        <v/>
      </c>
      <c r="J7" s="73" t="str">
        <f>IFERROR(VLOOKUP(D7,DB!A:G,7,0),"")</f>
        <v/>
      </c>
      <c r="K7" s="69"/>
      <c r="L7" s="70" t="str">
        <f>IFERROR(VLOOKUP(D7,DB!A:I,9,0),"")</f>
        <v/>
      </c>
    </row>
    <row r="8" spans="1:12" ht="15" customHeight="1">
      <c r="A8" s="156"/>
      <c r="B8" s="157" t="str">
        <f>IFERROR(VLOOKUP(D8,DB!A:K,11,0),"")</f>
        <v/>
      </c>
      <c r="C8" s="157"/>
      <c r="D8" s="157"/>
      <c r="E8" s="158"/>
      <c r="F8" s="159"/>
      <c r="G8" s="160">
        <f ca="1">IFERROR(NOW()-F8,"")</f>
        <v>45937.313274652777</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45937.313274652777</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45937.313274652777</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45937.313274652777</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45937.313274652777</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45937.313274652777</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61"/>
      <c r="E14" s="158"/>
      <c r="F14" s="159"/>
      <c r="G14" s="160">
        <f ca="1">IFERROR(NOW()-F14,"")</f>
        <v>45937.313274652777</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45937.313274652777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45937.313274652777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45937.313274652777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45937.313274652777</v>
      </c>
      <c r="H18" s="159"/>
      <c r="I18" s="157" t="str">
        <f>IFERROR(VLOOKUP(D18,DB!A:F,6,0),"")</f>
        <v/>
      </c>
      <c r="J18" s="73" t="str">
        <f>IFERROR(VLOOKUP(D18,DB!A:G,7,0),"")</f>
        <v/>
      </c>
      <c r="K18" s="161"/>
      <c r="L18" s="162" t="str">
        <f>IFERROR(VLOOKUP(D18,DB!A:I,9,0),"")</f>
        <v/>
      </c>
    </row>
    <row r="19" spans="1:12" ht="15" customHeight="1">
      <c r="A19" s="156"/>
      <c r="B19" s="157" t="str">
        <f>IFERROR(VLOOKUP(D19,DB!A:K,11,0),"")</f>
        <v>R1</v>
      </c>
      <c r="C19" s="157"/>
      <c r="D19" s="157" t="s">
        <v>10888</v>
      </c>
      <c r="E19" s="158"/>
      <c r="F19" s="159"/>
      <c r="G19" s="160">
        <f ca="1">IFERROR(NOW()-F19,"")</f>
        <v>45937.313274652777</v>
      </c>
      <c r="H19" s="159"/>
      <c r="I19" s="157" t="str">
        <f>IFERROR(VLOOKUP(D19,DB!A:F,6,0),"")</f>
        <v>SCECO</v>
      </c>
      <c r="J19" s="73" t="str">
        <f>IFERROR(VLOOKUP(D19,DB!A:G,7,0),"")</f>
        <v>Weak</v>
      </c>
      <c r="K19" s="161"/>
      <c r="L19" s="162" t="str">
        <f>IFERROR(VLOOKUP(D19,DB!A:I,9,0),"")</f>
        <v>Latis</v>
      </c>
    </row>
    <row r="20" spans="1:12" ht="15" customHeight="1">
      <c r="A20" s="156"/>
      <c r="B20" s="157" t="str">
        <f>IFERROR(VLOOKUP(D20,DB!A:K,11,0),"")</f>
        <v/>
      </c>
      <c r="C20" s="157"/>
      <c r="D20" s="157"/>
      <c r="E20" s="158"/>
      <c r="F20" s="159"/>
      <c r="G20" s="160">
        <f ca="1">IFERROR(NOW()-F20,"")</f>
        <v>45937.313274652777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45937.313274652777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45937.313274652777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45937.313274652777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45937.313274652777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45937.313274652777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45937.313274652777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45937.313274652777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45937.313274652777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45937.313274652777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45937.313274652777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45937.313274652777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45937.313274652777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45937.313274652777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45937.313274652777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45937.313274652777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45937.313274652777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45937.313274652777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45937.313274652777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45937.313274652777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45937.313274652777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45937.313274652777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45937.313274652777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45937.313274652777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45937.313274652777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45937.313274652777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45937.313274652777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45937.313274652777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45937.313274652777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45937.313274652777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45937.313274652777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45937.313274652777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45937.313274652777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45937.313274652777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45937.313274652777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45937.313274652777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45937.313274652777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45937.313274652777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45937.313274652777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45937.313274652777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45937.313274652777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45937.313274652777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45937.313274652777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45937.313274652777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45937.313274652777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45937.313274652777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45937.313274652777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45937.313274652777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45937.313274652777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45937.313274652777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45937.313274652777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45937.313274652777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45937.313274652777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45937.313274652777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45937.313274652777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45937.313274652777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45937.313274652777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45937.313274652777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45937.313274652777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45937.313274652777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45937.313274652777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45937.313274652777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45937.313274652777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45937.313274652777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45937.313274652777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45937.313274652777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45937.313274652777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45937.313274652777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45937.313274652777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45937.313274652777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45937.313274652777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45937.313274652777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45937.313274652777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45937.313274652777</v>
      </c>
      <c r="H93" s="159"/>
      <c r="I93" s="157" t="str">
        <f>IFERROR(VLOOKUP(D93,DB!A:F,6,0),"")</f>
        <v/>
      </c>
      <c r="J93" s="73" t="str">
        <f>IFERROR(VLOOKUP(D93,DB!A:G,7,0),"")</f>
        <v/>
      </c>
      <c r="K93" s="161"/>
      <c r="L93" s="162" t="str">
        <f>IFERROR(VLOOKUP(D93,DB!A:I,9,0),"")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130.58619131944579</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112.31343668981572</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0.59923530092783039</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0.44134178240346955</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5</v>
      </c>
      <c r="D7" s="18" t="s">
        <v>24288</v>
      </c>
      <c r="E7" s="131" t="s">
        <v>39045</v>
      </c>
      <c r="F7" s="132">
        <v>45937.241840277777</v>
      </c>
      <c r="G7" s="133">
        <f ca="1">IFERROR(NOW()-F7,"-")</f>
        <v>7.143437500053551E-2</v>
      </c>
      <c r="H7" s="132">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45937.313274652777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45937.313274652777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0"/>
      <c r="E10" s="131"/>
      <c r="F10" s="132"/>
      <c r="G10" s="133">
        <f ca="1">IFERROR(NOW()-F10,"-")</f>
        <v>45937.313274652777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65"/>
      <c r="E11" s="131"/>
      <c r="F11" s="132"/>
      <c r="G11" s="133">
        <f ca="1">IFERROR(NOW()-F11,"-")</f>
        <v>45937.313274652777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45937.313274652777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45937.313274652777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45937.313274652777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45937.313274652777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45937.313274652777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45937.313274652777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45937.313274652777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45937.313274652777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45937.313274652777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45937.313274652777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45937.313274652777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45937.313274652777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45937.313274652777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45937.313274652777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45937.313274652777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45937.313274652777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45937.313274652777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45937.313274652777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45937.313274652777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45937.313274652777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45937.313274652777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45937.313274652777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45937.313274652777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45937.313274652777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45937.313274652777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45937.313274652777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45937.313274652777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45937.313274652777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45937.313274652777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45937.313274652777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45937.313274652777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45937.313274652777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45937.313274652777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45937.313274652777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45937.313274652777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45937.313274652777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45937.313274652777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45937.313274652777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45937.313274652777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45937.313274652777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45937.313274652777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45937.313274652777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45937.313274652777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45937.313274652777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45937.313274652777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45937.313274652777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45937.313274652777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45937.313274652777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45937.313274652777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45937.313274652777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45937.313274652777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45937.313274652777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45937.313274652777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45937.313274652777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45937.313274652777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45937.313274652777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45937.313274652777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45937.313274652777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45937.313274652777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45937.313274652777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45937.313274652777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45937.313274652777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45937.313274652777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45937.313274652777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45937.313274652777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45937.313274652777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45937.313274652777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45937.313274652777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45937.313274652777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45937.313274652777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45937.313274652777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45937.313274652777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45937.313274652777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45937.313274652777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45937.313274652777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45937.313274652777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45937.313274652777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45937.313274652777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45937.313274652777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45937.313274652777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45937.313274652777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45937.313274652777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45937.313274652777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45937.313274652777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45937.313274652777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45937.313274652777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45937.313274652777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45937.313274652777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45937.313274652777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45937.313274652777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45937.313274652777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45937.313274652777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45937.313274652777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45937.313274652777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45937.313274652777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45937.313274652777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45937.313274652777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45937.313274652777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45937.313274652777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45937.313274652777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45937.313274652777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45937.313274652777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45937.313274652777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45937.313274652777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45937.313274652777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45937.313274652777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45937.313274652777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45937.313274652777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45937.313274652777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45937.313274652777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45937.313274652777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45937.313274652777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45937.313274652777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45937.313274652777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45937.313274652777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45937.313274652777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45937.313274652777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45937.313274652777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45937.313274652777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45937.313274652777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45937.313274652777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45937.313274652777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45937.313274652777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45937.313274652777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45937.313274652777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45937.313274652777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45937.313274652777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45937.313274652777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45937.313274652777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45937.313274652777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45937.313274652777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45937.313274652777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45937.313274652777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45937.313274652777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45937.313274652777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45937.313274652777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45937.313274652777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45937.313274652777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45937.313274652777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45937.313274652777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45937.313274652777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45937.313274652777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45937.313274652777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45937.313274652777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45937.313274652777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45937.313274652777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45937.313274652777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45937.313274652777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45937.313274652777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45937.313274652777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45937.313274652777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45937.313274652777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45937.313274652777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45937.313274652777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45937.313274652777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45937.313274652777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45937.313274652777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45937.313274652777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45937.313274652777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45937.313274652777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45937.313274652777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45937.313274652777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45937.313274652777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45937.313274652777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45937.313274652777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45937.313274652777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45937.313274652777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45937.313274652777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45937.313274652777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45937.313274652777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45937.313274652777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45937.313274652777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45937.313274652777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45937.313274652777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45937.313274652777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45937.313274652777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45937.313274652777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45937.313274652777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45937.313274652777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45937.313274652777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45937.313274652777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45937.313274652777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45937.313274652777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45937.313274652777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45937.313274652777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45937.313274652777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45937.313274652777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45937.313274652777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45937.313274652777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45937.313274652777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45937.313274652777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45937.313274652777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45937.313274652777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45937.313274652777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45937.313274652777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45937.313274652777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45937.313274652777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45937.313274652777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45937.313274652777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45937.313274652777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45937.313274652777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45937.313274652777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45937.313274652777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45937.313274652777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45937.313274652777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45937.313274652777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45937.313274652777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45937.313274652777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45937.313274652777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45937.313274652777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45937.313274652777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45937.313274652777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45937.313274652777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45937.313274652777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45937.313274652777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45937.313274652777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45937.313274652777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45937.313274652777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45937.313274652777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45937.313274652777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45937.313274652777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45937.313274652777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45937.313274652777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45937.313274652777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45937.313274652777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45937.313274652777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45937.313274652777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45937.313274652777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45937.313274652777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45937.313274652777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45937.313274652777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45937.313274652777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45937.313274652777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45937.313274652777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45937.313274652777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45937.313274652777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45937.313274652777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45937.313274652777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45937.313274652777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45937.313274652777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45937.313274652777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45937.313274652777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45937.313274652777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45937.313274652777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45937.313274652777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45937.313274652777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45937.313274652777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45937.313274652777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45937.313274652777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45937.313274652777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45937.313274652777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45937.313274652777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45937.313274652777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45937.313274652777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45937.313274652777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45937.313274652777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45937.313274652777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45937.313274652777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45937.313274652777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45937.313274652777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45937.313274652777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45937.313274652777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45937.313274652777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45937.313274652777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45937.313274652777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45937.313274652777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45937.313274652777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45937.313274652777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45937.313274652777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45937.313274652777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45937.313274652777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45937.313274652777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45937.313274652777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45937.313274652777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45937.313274652777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45937.313274652777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45937.313274652777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45937.313274652777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45937.313274652777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45937.313274652777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45937.313274652777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45937.313274652777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45937.313274652777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45937.313274652777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45937.313274652777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45937.313274652777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45937.313274652777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45937.313274652777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45937.313274652777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45937.313274652777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45937.313274652777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45937.313274652777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45937.313274652777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45937.313274652777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45937.313274652777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45937.313274652777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45937.313274652777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45937.313274652777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45937.313274652777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45937.313274652777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45937.313274652777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45937.313274652777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45937.313274652777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45937.313274652777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45937.313274652777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45937.313274652777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45937.313274652777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45937.313274652777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45937.313274652777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45937.313274652777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45937.313274652777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45937.313274652777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45937.313274652777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45937.313274652777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45937.313274652777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45937.313274652777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45937.313274652777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45937.313274652777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45937.313274652777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45937.313274652777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45937.313274652777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45937.313274652777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45937.313274652777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45937.313274652777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45937.313274652777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45937.313274652777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45937.313274652777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45937.313274652777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45937.313274652777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45937.313274652777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45937.313274652777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45937.313274652777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45937.313274652777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45937.313274652777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45937.313274652777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45937.313274652777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45937.313274652777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45937.313274652777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45937.313274652777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45937.313274652777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45937.313274652777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45937.313274652777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45937.313274652777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45937.313274652777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45937.313274652777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45937.313274652777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45937.313274652777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45937.313274652777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45937.313274652777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45937.313274652777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45937.313274652777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45937.313274652777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45937.313274652777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45937.313274652777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45937.313274652777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45937.313274652777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45937.313274652777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45937.313274652777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45937.313274652777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45937.313274652777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45937.313274652777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45937.313274652777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45937.313274652777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45937.313274652777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45937.313274652777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45937.313274652777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45937.313274652777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45937.313274652777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45937.313274652777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45937.313274652777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45937.313274652777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45937.313274652777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45937.313274652777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45937.313274652777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45937.313274652777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45937.313274652777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45937.313274652777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45937.313274652777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45937.313274652777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45937.313274652777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45937.313274652777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45937.313274652777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45937.313274652777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45937.313274652777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45937.313274652777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45937.313274652777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45937.313274652777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45937.313274652777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45937.313274652777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45937.313274652777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45937.313274652777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45937.313274652777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45937.313274652777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45937.313274652777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45937.313274652777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45937.313274652777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45937.313274652777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45937.313274652777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45937.313274652777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45937.313274652777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45937.313274652777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45937.313274652777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45937.313274652777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45937.313274652777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45937.313274652777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45937.313274652777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45937.313274652777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45937.313274652777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45937.313274652777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45937.313274652777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45937.313274652777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45937.313274652777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45937.313274652777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45937.313274652777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45937.313274652777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45937.313274652777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45937.313274652777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45937.313274652777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45937.313274652777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45937.313274652777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45937.313274652777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45937.313274652777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45937.313274652777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45937.313274652777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45937.313274652777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45937.313274652777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45937.313274652777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45937.313274652777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45937.313274652777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45937.313274652777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45937.313274652777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45937.313274652777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45937.313274652777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45937.313274652777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45937.313274652777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45937.313274652777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45937.313274652777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45937.313274652777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45937.313274652777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45937.313274652777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45937.313274652777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45937.313274652777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45937.313274652777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45937.313274652777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45937.313274652777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45937.313274652777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45937.313274652777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45937.313274652777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45937.313274652777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45937.313274652777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45937.313274652777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45937.313274652777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45937.313274652777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45937.313274652777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45937.313274652777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45937.313274652777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45937.313274652777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45937.313274652777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45937.313274652777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45937.313274652777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45937.313274652777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45937.313274652777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45937.313274652777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45937.313274652777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45937.313274652777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45937.313274652777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45937.313274652777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45937.313274652777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45937.313274652777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45937.313274652777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45937.313274652777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45937.313274652777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45937.313274652777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45937.313274652777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45937.313274652777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45937.313274652777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45937.313274652777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45937.313274652777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45937.313274652777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45937.313274652777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45937.313274652777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45937.313274652777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45937.313274652777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45937.313274652777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45937.313274652777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45937.313274652777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45937.313274652777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45937.313274652777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45937.313274884262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45937.313274884262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45937.313274884262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45937.313274884262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45937.313274884262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45937.313274884262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45937.313274884262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45937.313274884262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45937.313274884262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45937.313274884262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45937.313274884262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45937.313274884262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45937.313274884262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45937.313274884262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45937.313274884262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45937.313274884262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45937.313274884262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45937.313274884262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45937.313274884262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45937.313274884262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45937.313274884262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45937.313274884262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45937.313274884262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45937.313274884262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45937.313274884262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45937.313274884262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45937.313274884262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45937.313274884262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45937.313274884262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45937.313274884262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45937.313274884262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45937.313274884262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45937.313274884262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45937.313274884262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45937.313274884262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45937.313274884262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45937.313274884262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45937.313274884262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45937.313274884262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45937.313274884262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45937.313274884262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45937.313274884262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45937.313274884262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45937.313274884262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45937.313274884262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45937.313274884262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45937.313274884262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45937.313274884262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45937.313274884262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45937.313274884262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45937.313274884262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45937.313274884262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45937.313274884262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45937.313274884262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45937.313274884262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45937.313274884262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45937.313274884262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45937.313274884262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45937.313274884262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45937.313274884262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45937.313274884262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45937.313274884262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45937.313274884262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45937.313274884262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45937.313274884262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45937.313274884262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45937.313274884262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45937.313274884262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45937.313274884262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45937.313274884262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45937.313274884262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45937.313274884262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45937.313274884262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45937.313274884262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45937.313274884262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45937.313274884262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45937.313274884262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45937.313274884262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45937.313274884262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45937.313274884262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45937.313274884262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45937.313274884262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45937.313274884262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45937.313274884262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45937.313274884262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45937.313274884262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45937.313274884262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45937.313274884262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45937.313274884262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45937.313274884262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45937.313274884262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45937.313274884262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45937.313274884262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45937.313274884262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45937.313274884262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45937.313274884262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45937.313274884262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45937.313274884262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45937.313274884262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45937.313274884262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45937.313274884262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45937.313274884262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45937.313274884262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45937.313274884262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45937.313274884262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45937.313274884262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45937.313274884262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45937.313274884262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45937.313274884262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45937.313274884262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45937.313274884262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45937.313274884262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45937.313274884262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45937.313274884262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45937.313274884262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45937.313274884262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45937.313274884262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45937.313274884262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45937.313274884262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45937.313274884262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45937.313274884262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45937.313274884262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45937.313274884262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45937.313274884262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45937.313274884262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45937.313274884262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45937.313274884262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45937.313274884262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45937.313274884262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45937.313274884262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45937.313274884262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45937.313274884262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45937.313274884262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45937.313274884262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45937.313274884262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45937.313274884262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45937.313274884262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45937.313274884262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45937.313274884262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45937.313274884262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45937.313274884262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45937.313274884262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45937.313274884262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45937.313274884262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45937.313274884262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45937.313274884262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45937.313274884262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45937.313274884262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45937.313274884262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45937.313274884262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45937.313274884262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45937.313274884262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45937.313274884262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45937.313274884262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45937.313274884262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45937.313274884262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45937.313274884262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45937.313274884262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45937.313274884262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45937.313274884262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45937.313274884262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45937.313274884262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45937.313274884262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45937.313274884262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45937.313274884262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45937.313274884262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45937.313274884262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45937.313274884262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45937.313274884262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45937.313274884262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45937.313274884262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45937.313274884262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45937.313274884262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45937.313274884262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45937.313274884262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45937.313274884262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45937.313274884262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45937.313274884262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45937.313274884262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45937.313274884262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45937.313274884262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45937.313274884262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45937.313274884262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45937.313274884262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45937.313274884262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45937.313274884262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45937.313274884262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45937.313274884262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45937.313274884262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45937.313274884262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45937.313274884262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45937.313274884262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45937.313274884262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45937.313274884262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45937.313274884262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45937.313274884262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45937.313274884262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45937.313274884262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45937.313274884262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45937.313274884262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45937.313274884262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45937.313274884262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45937.313274884262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45937.313274884262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45937.313274884262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45937.313274884262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45937.313274884262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45937.313274884262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45937.313274884262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45937.313274884262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45937.313274884262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45937.313274884262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45937.313274884262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45937.313274884262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45937.313274884262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45937.313274884262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45937.313274884262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45937.313274884262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45937.313274884262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45937.313274884262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45937.313274884262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45937.313274884262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45937.313274884262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45937.313274884262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45937.313274884262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45937.313274884262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45937.313274884262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45937.313274884262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45937.313274884262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45937.313274884262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45937.313274884262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45937.313274884262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45937.313274884262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45937.313274884262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45937.313274884262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45937.313274884262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45937.313274884262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45937.313274884262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45937.313274884262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45937.313274884262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45937.313274884262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45937.313274884262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45937.313274884262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45937.313274884262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45937.313274884262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45937.313274884262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45937.313274884262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45937.313274884262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45937.313274884262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45937.313274884262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45937.313274884262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45937.313274884262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45937.313274884262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45937.313274884262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45937.313274884262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45937.313274884262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45937.313274884262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45937.313274884262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45937.313274884262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45937.313274884262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45937.313274884262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45937.313274884262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45937.313274884262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45937.313274884262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45937.313274884262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45937.313274884262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45937.313274884262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45937.313274884262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45937.313274884262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45937.313274884262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45937.313274884262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45937.313274884262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45937.313274884262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45937.313274884262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45937.313274884262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45937.313274884262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45937.313274884262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45937.313274884262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45937.313274884262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45937.313274884262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45937.313274884262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45937.313274884262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45937.313274884262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45937.313274884262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45937.313274884262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45937.313274884262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45937.313274884262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45937.313274884262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45937.313274884262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45937.313274884262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45937.313274884262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45937.313274884262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45937.313274884262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45937.313274884262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45937.313274884262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45937.313274884262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45937.313274884262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45937.313274884262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45937.313274884262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45937.313274884262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45937.313274884262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45937.313274884262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45937.313274884262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45937.313274884262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45937.313274884262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45937.313274884262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45937.313274884262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45937.313274884262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45937.313274884262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45937.313274884262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45937.313274884262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45937.313274884262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45937.313274884262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45937.313274884262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45937.313274884262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45937.313274884262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45937.313274884262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45937.313274884262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45937.313274884262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45937.313274884262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45937.313274884262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45937.313274884262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45937.313274884262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45937.313274884262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45937.313274884262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45937.313274884262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45937.313274884262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45937.313274884262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45937.313274884262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45937.313274884262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45937.313274884262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45937.313274884262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45937.313274884262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45937.313274884262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45937.313274884262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45937.313274884262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45937.313274884262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45937.313274884262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45937.313274884262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45937.313274884262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45937.313274884262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45937.313274884262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45937.313274884262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45937.313274884262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45937.313274884262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45937.313274884262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45937.313274884262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45937.313274884262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45937.313274884262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45937.313274884262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45937.313274884262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45937.313274884262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45937.313274884262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45937.313274884262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45937.313274884262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45937.313274884262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45937.313274884262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45937.313274884262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45937.313274884262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45937.313274884262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45937.313274884262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45937.313274884262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45937.313274884262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45937.313274884262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45937.313274884262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45937.313274884262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45937.313274884262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45937.313274884262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45937.313274884262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45937.313274884262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45937.313274884262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45937.313274884262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45937.313274884262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45937.313274884262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45937.313274884262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45937.313274884262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45937.313274884262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45937.313274884262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45937.313274884262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45937.313274884262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45937.313274884262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45937.313274884262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45937.313274884262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45937.313274884262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45937.313274884262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45937.313274884262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45937.313274884262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45937.313274884262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45937.313274884262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45937.313274884262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45937.313274884262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45937.313274884262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45937.313274884262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45937.313274884262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45937.313274884262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45937.313274884262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45937.313274884262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45937.313274884262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45937.313274884262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45937.313274884262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45937.313274884262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45937.313274884262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45937.313274884262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45937.313274884262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45937.313274884262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45937.313274884262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45937.313274884262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45937.313274884262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45937.313274884262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45937.313274884262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45937.313274884262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45937.313274884262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45937.313274884262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45937.313274884262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45937.313274884262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45937.313274884262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45937.313274884262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45937.313274884262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45937.313274884262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45937.313274884262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45937.313274884262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45937.313274884262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45937.313274884262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45937.313274884262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45937.313274884262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45937.313274884262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45937.313274884262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45937.313274884262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45937.313274884262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45937.313274884262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45937.313274884262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45937.313274884262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45937.313274884262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45937.313274884262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45937.313274884262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45937.313274884262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45937.313274884262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45937.313274884262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45937.313274884262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45937.313274884262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45937.313274884262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45937.313274884262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45937.313274884262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45937.313274884262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45937.313274884262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45937.313274884262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45937.313274884262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45937.313274884262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45937.313274884262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45937.313274884262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45937.313274884262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45937.313274884262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45937.313274884262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45937.313274884262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45937.313274884262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45937.313274884262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45937.313274884262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45937.313274884262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45937.313274884262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45937.313274884262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45937.313274884262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45937.313274884262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45937.313274884262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45937.313274884262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45937.313274884262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45937.313274884262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45937.313274884262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45937.313274884262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45937.313274884262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45937.313274884262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45937.313274884262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45937.313274884262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45937.313274884262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45937.313274884262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45937.313274884262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45937.313274884262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45937.313274884262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45937.313274884262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45937.313274884262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45937.313274884262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45937.313274884262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45937.313274884262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45937.313274884262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45937.313274884262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45937.313274884262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45937.313274884262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45937.313274884262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45937.313274884262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45937.313274884262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45937.313274884262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45937.313274884262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45937.313274884262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45937.313274884262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45937.313274884262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45937.313274884262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45937.313274884262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45937.313274884262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45937.313274884262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45937.313274884262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45937.313274884262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45937.313274884262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45937.313274884262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45937.313274884262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45937.313274884262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45937.313274884262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45937.313274884262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45937.313274884262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45937.313274884262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45937.313274884262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45937.313274884262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45937.313274884262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45937.313274884262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45937.313274884262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45937.313274884262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45937.313274884262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45937.313274884262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45937.313274884262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45937.313274884262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45937.313274884262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45937.313274884262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45937.313274884262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45937.313274884262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45937.313274884262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45937.313274884262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45937.313274884262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45937.313274884262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45937.313274884262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45937.313274884262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45937.313274884262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45937.313274884262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45937.313274884262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45937.313274884262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45937.313274884262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45937.313274884262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45937.313274884262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45937.313274884262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45937.313274884262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45937.313274884262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45937.313274884262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45937.313274884262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45937.313274884262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45937.313274884262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45937.313274884262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45937.313274884262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45937.313274884262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45937.313274884262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45937.313274884262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45937.313274884262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45937.313274884262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45937.313274884262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45937.313274884262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45937.313274884262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45937.313274884262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45937.313274884262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45937.313274884262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45937.313274884262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45937.313274884262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45937.313274884262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45937.313274884262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45937.313274884262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45937.313274884262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45937.313274884262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45937.313274884262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45937.313274884262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45937.313274884262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45937.313274884262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45937.313274884262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45937.313274884262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45937.313274884262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45937.313274884262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45937.313274884262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45937.313274884262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45937.313274884262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45937.313274884262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45937.313274884262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45937.313274884262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45937.313274884262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45937.313274884262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45937.313274884262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45937.313274884262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45937.313274884262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45937.313274884262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45937.313274884262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45937.313274884262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45937.313274884262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45937.313274884262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45937.313274884262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45937.313274884262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45937.313274884262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45937.313274884262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45937.313274884262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45937.313274884262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45937.313274884262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45937.313274884262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45937.313274884262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45937.313274884262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45937.313274884262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45937.313274884262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45937.313274884262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45937.313274884262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45937.313274884262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45937.313274884262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45937.313274884262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45937.313274884262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45937.313274884262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45937.313274884262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45937.313274884262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45937.313274884262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45937.313274884262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45937.313274884262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45937.313274884262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45937.313274884262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45937.313274884262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45937.313274884262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45937.313274884262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45937.313274884262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45937.313274884262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45937.313274884262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45937.313274884262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45937.313274884262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45937.313274884262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45937.313274884262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45937.313274884262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45937.313274884262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45937.313274884262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45937.313274884262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45937.313274884262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45937.313274884262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45937.313274884262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45937.313274884262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45937.313274884262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45937.313274884262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45937.313274884262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45937.313274884262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45937.313274884262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45937.313274884262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45937.313274884262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45937.313274884262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45937.313274884262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45937.313274884262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45937.313274884262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45937.313274884262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45937.313274884262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45937.313274884262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45937.313274884262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45937.313274884262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45937.313274884262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45937.313274884262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45937.313274884262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45937.313274884262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45937.313274884262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45937.313274884262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45937.313274884262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45937.313274884262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45937.313274884262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45937.313274884262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45937.313274884262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45937.313274884262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45937.313274884262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45937.313274884262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45937.313274884262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45937.313274884262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45937.313274884262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45937.313274884262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45937.313274884262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45937.313274884262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45937.313274884262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45937.313274884262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45937.313274884262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45937.313274884262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45937.313274884262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45937.313274884262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45937.313274884262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45937.313274884262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45937.313274884262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45937.313274884262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45937.313274884262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45937.313274884262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45937.313274884262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45937.313274884262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45937.313274884262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45937.313274884262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45937.313274884262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45937.313274884262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45937.313274884262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45937.313274884262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45937.313274884262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45937.313274884262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45937.313274884262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45937.313274884262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45937.313274884262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45937.313274884262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45937.313274884262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45937.313274884262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45937.313274884262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45937.313274884262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45937.313274884262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45937.313274884262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45937.313274884262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45937.313274884262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45937.313274884262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45937.313274884262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45937.313274884262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45937.313274884262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45937.313274884262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45937.313274884262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45937.313274884262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45937.313274884262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45937.313274884262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45937.313274884262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45937.313274884262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45937.313274884262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45937.313274884262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45937.313274884262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45937.313274884262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45937.313274884262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45937.313274884262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45937.313274884262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45937.313274884262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45937.313274884262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45937.313274884262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45937.313274884262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45937.313274884262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45937.313274884262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45937.313274884262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45937.313274884262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45937.313274884262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45937.313274884262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45937.313274884262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45937.313274884262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45937.313274884262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45937.313274884262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45937.313274884262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45937.313274884262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45937.313274884262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45937.313274884262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45937.313274884262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45937.313274884262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45937.313274884262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45937.313274884262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45937.313274884262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45937.313274884262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45937.313274884262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45937.313274884262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45937.313274884262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45937.313274884262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45937.313274884262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45937.313274884262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45937.313274884262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45937.313274884262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45937.313274884262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45937.313274884262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45937.313274884262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45937.313274884262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45937.313274884262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45937.313274884262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45937.313274884262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45937.313274884262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45937.313274884262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45937.313274884262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45937.313274884262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45937.313274884262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45937.313274884262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45937.313274884262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45937.313274884262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45937.313274884262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45937.313274884262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45937.313274884262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45937.313274884262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45937.313274884262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45937.313274884262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45937.313274884262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45937.313274884262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45937.313274884262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45937.313274884262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45937.313274884262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45937.313274884262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45937.313274884262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45937.313274884262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45937.313274884262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45937.313274884262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45937.313274884262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45937.313274884262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45937.313274884262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45937.313274884262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45937.313274884262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45937.313274884262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45937.313274884262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45937.313274884262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45937.313274884262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45937.313274884262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45937.313274884262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45937.313274884262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45937.313274884262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45937.313274884262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45937.313274884262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45937.313274884262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45937.313274884262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45937.313274884262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45937.313274884262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45937.313274884262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45937.313274884262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45937.313274884262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45937.313274884262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45937.313274884262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45937.313274884262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45937.313274884262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45937.313274884262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45937.313274884262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45937.313274884262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45937.313274884262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45937.313274884262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45937.313274884262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45937.313274884262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45937.313274884262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45937.313274884262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45937.313274884262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45937.313274884262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45937.313274884262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45937.313274884262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45937.313274884262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45937.313274884262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45937.313274884262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45937.313274884262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45937.313274884262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45937.313274884262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45937.313274884262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45937.313274884262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45937.313274884262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45937.313274884262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45937.313274884262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45937.313274884262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45937.313274884262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45937.313274884262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45937.313274884262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45937.313274884262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45937.313274884262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45937.313274884262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45937.313274884262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45937.313274884262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45937.313274884262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45937.313274884262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45937.313274884262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45937.313274884262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45937.313274884262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45937.313274884262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45937.313274884262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45937.313274884262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45937.313274884262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45937.313274884262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45937.313274884262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45937.313274884262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45937.313274884262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45937.313274884262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45937.313274884262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45937.313274884262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45937.313274884262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45937.313274884262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45937.313274884262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45937.313274884262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45937.313274884262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45937.313274884262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45937.313274884262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45937.313274884262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45937.313274884262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45937.313274884262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45937.313274884262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45937.313274884262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45937.313274884262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45937.313274884262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45937.313274884262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45937.313274884262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45937.313274884262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45937.313274884262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45937.313274884262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45937.313274884262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45937.313274884262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45937.313274884262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45937.313274884262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45937.313274884262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45937.313274884262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45937.313274884262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45937.313274884262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45937.313274884262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45937.313274884262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45937.313274884262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45937.313274884262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45937.313274884262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45937.313274884262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45937.313274884262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45937.313274884262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45937.313274884262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45937.313274884262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45937.313274884262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45937.313274884262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45937.313274884262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45937.313274884262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45937.313274884262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45937.313274884262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45937.313274884262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45937.313274884262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45937.313274884262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45937.313274884262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45937.313274884262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45937.313274884262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45937.313274884262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45937.313274884262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45937.313274884262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45937.313274884262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45937.313274884262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45937.313274884262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45937.313274884262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45937.313274884262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45937.313274884262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45937.313274884262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45937.313274884262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45937.313274884262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45937.313274884262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45937.313274884262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45937.313274884262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45937.313274884262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45937.313274884262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45937.313274884262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45937.313274884262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45937.313274884262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45937.313274884262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45937.313274884262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45937.313274884262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45937.313274884262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45937.313274884262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45937.313274884262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45937.313274884262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45937.313274884262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45937.313274884262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45937.313274884262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45937.313274884262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45937.313274884262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45937.313274884262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45937.313274884262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45937.313274884262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45937.313274884262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45937.313274884262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45937.313274884262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45937.313274884262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45937.313274884262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45937.313274884262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45937.313274884262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45937.313274884262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45937.313274884262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45937.313274884262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45937.313274884262</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7"/>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233.83255706018099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2.1563302083304734</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0.54880706018593628</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0.13293900463031605</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9.9385763889586087E-2</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36924</v>
      </c>
      <c r="E7" s="144" t="s">
        <v>38964</v>
      </c>
      <c r="F7" s="145">
        <v>45937.286574074074</v>
      </c>
      <c r="G7" s="146">
        <f ca="1">IFERROR(NOW()-F7,"")</f>
        <v>2.6700578702730127E-2</v>
      </c>
      <c r="H7" s="145">
        <v>45937.279456018521</v>
      </c>
      <c r="I7" s="141" t="str">
        <f>IFERROR(VLOOKUP(D7,DB!A:F,6,0),"")</f>
        <v>SCECO</v>
      </c>
      <c r="J7" s="141" t="str">
        <f>IFERROR(VLOOKUP(D7,DB!A:G,7,0),"")</f>
        <v>Dead</v>
      </c>
      <c r="K7" s="148" t="s">
        <v>39065</v>
      </c>
      <c r="L7" s="143" t="str">
        <f>IFERROR(VLOOKUP(D7,DB!A:I,9,0),"")</f>
        <v>Latis</v>
      </c>
    </row>
    <row r="8" spans="1:16" ht="15" customHeight="1">
      <c r="A8" s="141" t="s">
        <v>39069</v>
      </c>
      <c r="B8" s="141" t="str">
        <f>IFERROR(VLOOKUP(D8,DB!A:K,11,0),"")</f>
        <v>R4</v>
      </c>
      <c r="C8" s="142">
        <v>1</v>
      </c>
      <c r="D8" s="143" t="s">
        <v>37019</v>
      </c>
      <c r="E8" s="144" t="s">
        <v>38964</v>
      </c>
      <c r="F8" s="145"/>
      <c r="G8" s="146">
        <f ca="1">IFERROR(NOW()-F8,"")</f>
        <v>45937.313274652777</v>
      </c>
      <c r="H8" s="145">
        <v>45937.279467592591</v>
      </c>
      <c r="I8" s="141" t="str">
        <f>IFERROR(VLOOKUP(D8,DB!A:F,6,0),"")</f>
        <v>SCECO</v>
      </c>
      <c r="J8" s="141" t="str">
        <f>IFERROR(VLOOKUP(D8,DB!A:G,7,0),"")</f>
        <v>Dead</v>
      </c>
      <c r="K8" s="148" t="s">
        <v>39065</v>
      </c>
      <c r="L8" s="143" t="str">
        <f>IFERROR(VLOOKUP(D8,DB!A:I,9,0),"")</f>
        <v>Latis</v>
      </c>
    </row>
    <row r="9" spans="1:16" ht="15" customHeight="1">
      <c r="A9" s="141" t="s">
        <v>39069</v>
      </c>
      <c r="B9" s="141" t="str">
        <f>IFERROR(VLOOKUP(D9,DB!A:K,11,0),"")</f>
        <v>R4</v>
      </c>
      <c r="C9" s="142">
        <v>1</v>
      </c>
      <c r="D9" s="143" t="s">
        <v>36850</v>
      </c>
      <c r="E9" s="144" t="s">
        <v>38964</v>
      </c>
      <c r="F9" s="145"/>
      <c r="G9" s="146">
        <f ca="1">IFERROR(NOW()-F9,"")</f>
        <v>45937.313274652777</v>
      </c>
      <c r="H9" s="145">
        <v>45937.242268518516</v>
      </c>
      <c r="I9" s="141" t="str">
        <f>IFERROR(VLOOKUP(D9,DB!A:F,6,0),"")</f>
        <v>SCECO</v>
      </c>
      <c r="J9" s="141" t="str">
        <f>IFERROR(VLOOKUP(D9,DB!A:G,7,0),"")</f>
        <v>Dead</v>
      </c>
      <c r="K9" s="148" t="s">
        <v>39065</v>
      </c>
      <c r="L9" s="143" t="str">
        <f>IFERROR(VLOOKUP(D9,DB!A:I,9,0),"")</f>
        <v>Latis</v>
      </c>
    </row>
    <row r="10" spans="1:16" ht="15" customHeight="1">
      <c r="A10" s="141" t="s">
        <v>39069</v>
      </c>
      <c r="B10" s="141" t="str">
        <f>IFERROR(VLOOKUP(D10,DB!A:K,11,0),"")</f>
        <v>R4</v>
      </c>
      <c r="C10" s="142">
        <v>1</v>
      </c>
      <c r="D10" s="143" t="s">
        <v>27578</v>
      </c>
      <c r="E10" s="144" t="s">
        <v>38964</v>
      </c>
      <c r="F10" s="145"/>
      <c r="G10" s="146">
        <f ca="1">IFERROR(NOW()-F10,"")</f>
        <v>45937.313274652777</v>
      </c>
      <c r="H10" s="145">
        <v>45937.175844907404</v>
      </c>
      <c r="I10" s="141" t="str">
        <f>IFERROR(VLOOKUP(D10,DB!A:F,6,0),"")</f>
        <v>SCECO</v>
      </c>
      <c r="J10" s="141" t="str">
        <f>IFERROR(VLOOKUP(D10,DB!A:G,7,0),"")</f>
        <v>Dead</v>
      </c>
      <c r="K10" s="148" t="s">
        <v>39070</v>
      </c>
      <c r="L10" s="143" t="str">
        <f>IFERROR(VLOOKUP(D10,DB!A:I,9,0),"")</f>
        <v>Latis</v>
      </c>
    </row>
    <row r="11" spans="1:16" ht="15" customHeight="1">
      <c r="A11" s="141"/>
      <c r="B11" s="141" t="str">
        <f>IFERROR(VLOOKUP(D11,DB!A:K,11,0),"")</f>
        <v/>
      </c>
      <c r="C11" s="142"/>
      <c r="D11" s="143"/>
      <c r="E11" s="144"/>
      <c r="F11" s="145"/>
      <c r="G11" s="146">
        <f ca="1">IFERROR(NOW()-F11,"")</f>
        <v>45937.313274652777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45937.313274652777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45937.313274652777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45937.313274652777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45937.313274652777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45937.313274652777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45937.313274652777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45937.313274652777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45937.313274652777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45937.313274652777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45937.313274652777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45937.313274652777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45937.313274652777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45937.313274652777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45937.313274652777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45937.313274652777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45937.313274652777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45937.313274652777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45937.313274652777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45937.313274652777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45937.313274652777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45937.313274652777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45937.313274652777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45937.313274652777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45937.313274652777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45937.313274652777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45937.313274652777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45937.313274652777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45937.313274652777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45937.313274652777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45937.313274652777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45937.313274652777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45937.313274652777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45937.313274652777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45937.313274652777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45937.313274652777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45937.313274652777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45937.313274652777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45937.313274652777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45937.313274652777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45937.313274652777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45937.313274652777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45937.313274652777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45937.313274652777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45937.313274652777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45937.313274652777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45937.313274652777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45937.313274652777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45937.313274652777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45937.313274652777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45937.313274652777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45937.313274652777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45937.313274652777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45937.313274652777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45937.313274652777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45937.313274652777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45937.313274652777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45937.313274652777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45937.313274652777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45937.313274652777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45937.313274652777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45937.313274652777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45937.313274652777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45937.313274652777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45937.313274652777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45937.313274652777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45937.313274652777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45937.313274652777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45937.313274652777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45937.313274652777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45937.313274652777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45937.313274652777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45937.313274652777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45937.313274652777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45937.313274652777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45937.313274652777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45937.313274652777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45937.313274652777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45937.313274652777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45937.313274652777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45937.313274652777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45937.313274652777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45937.313274652777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45937.313274652777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45937.313274652777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45937.313274652777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45937.313274652777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45937.313274652777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45937.313274652777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45937.313274652777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45937.313274652777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45937.313274652777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45937.313274652777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45937.313274652777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45937.313274652777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45937.313274652777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45937.313274652777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45937.313274652777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45937.313274652777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45937.313274652777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45937.313274652777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45937.313274652777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45937.313274652777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45937.313274652777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45937.313274652777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45937.313274652777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45937.313274652777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45937.313274652777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45937.313274652777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45937.313274652777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45937.313274652777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45937.313274652777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45937.313274652777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45937.313274652777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45937.313274652777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45937.313274652777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45937.313274652777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45937.313274652777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45937.313274652777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45937.313274652777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45937.313274652777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45937.313274652777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45937.313274652777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45937.313274652777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45937.313274652777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45937.313274652777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45937.313274652777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45937.313274652777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45937.313274652777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45937.313274652777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45937.313274652777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45937.313274652777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45937.313274652777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45937.313274652777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45937.313274652777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45937.313274652777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45937.313274652777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45937.313274652777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45937.313274652777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45937.313274652777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45937.313274652777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45937.313274652777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45937.313274652777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45937.313274652777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45937.313274652777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45937.313274652777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45937.313274652777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45937.313274652777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45937.313274652777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45937.313274652777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45937.313274652777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45937.313274652777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45937.313274652777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45937.313274652777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45937.313274652777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45937.313274652777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45937.313274652777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45937.313274652777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45937.313274652777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45937.313274652777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45937.313274652777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45937.313274652777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45937.313274652777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45937.313274652777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45937.313274652777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45937.313274652777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45937.313274652777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45937.313274652777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45937.313274652777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45937.313274652777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45937.313274652777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45937.313274652777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45937.313274652777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45937.313274652777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45937.313274652777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45937.313274652777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45937.313274652777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45937.313274652777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45937.313274652777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45937.313274652777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45937.313274652777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45937.313274652777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45937.313274652777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45937.313274652777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45937.313274652777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45937.313274652777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45937.313274652777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45937.313274652777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45937.313274652777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45937.313274652777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45937.313274652777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45937.313274652777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45937.313274652777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45937.313274652777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45937.313274652777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45937.313274652777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45937.313274652777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45937.313274652777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45937.313274652777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45937.313274652777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45937.313274652777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45937.313274652777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45937.313274652777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45937.313274652777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45937.313274652777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45937.313274652777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45937.313274652777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45937.313274652777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45937.313274652777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45937.313274652777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45937.313274652777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45937.313274652777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45937.313274652777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45937.313274652777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45937.313274652777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45937.313274652777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45937.313274652777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45937.313274652777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45937.313274652777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45937.313274652777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45937.313274652777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45937.313274652777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45937.313274652777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45937.313274652777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45937.313274652777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45937.313274652777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45937.313274652777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45937.313274652777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45937.313274652777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45937.313274652777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45937.313274652777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45937.313274652777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45937.313274652777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45937.313274652777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45937.313274652777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45937.313274652777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45937.313274652777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45937.313274652777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45937.313274652777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45937.313274652777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45937.313274652777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45937.313274652777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45937.313274652777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45937.313274652777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45937.313274652777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45937.313274652777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45937.313274652777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45937.313274652777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45937.313274652777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45937.313274652777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45937.313274652777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45937.313274652777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45937.313274652777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45937.313274652777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45937.313274652777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45937.313274652777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45937.313274652777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45937.313274652777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45937.313274652777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45937.313274652777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45937.313274652777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45937.313274652777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45937.313274652777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45937.313274652777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45937.313274652777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45937.313274652777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45937.313274652777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45937.313274652777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45937.313274652777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45937.313274652777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45937.313274652777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45937.313274652777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45937.313274652777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45937.313274652777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45937.313274652777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45937.313274652777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45937.313274652777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45937.313274652777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45937.313274652777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45937.313274652777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45937.313274652777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45937.313274652777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45937.313274652777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45937.313274652777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45937.313274652777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45937.313274652777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45937.313274652777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45937.313274652777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45937.313274652777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45937.313274652777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45937.313274652777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45937.313274652777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45937.313274652777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45937.313274652777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45937.313274652777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45937.313274652777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45937.313274652777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45937.313274652777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45937.313274652777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45937.313274652777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45937.313274652777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45937.313274652777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45937.313274652777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45937.313274652777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45937.313274652777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45937.313274652777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45937.313274652777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45937.313274652777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45937.313274652777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45937.313274652777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45937.313274652777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45937.313274652777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45937.313274652777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45937.313274652777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45937.313274652777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45937.313274652777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45937.313274652777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45937.313274652777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45937.313274652777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45937.313274652777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45937.313274652777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45937.313274652777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45937.313274652777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45937.313274652777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45937.313274652777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45937.313274652777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45937.313274652777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45937.313274652777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45937.313274652777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45937.313274652777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45937.313274652777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45937.313274652777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45937.313274652777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45937.313274652777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45937.313274652777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45937.313274652777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45937.313274652777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45937.313274652777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45937.313274652777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45937.313274652777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45937.313274652777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45937.313274652777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45937.313274652777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45937.313274652777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45937.313274652777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45937.313274652777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45937.313274652777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45937.313274652777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45937.313274652777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45937.313274652777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45937.313274652777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45937.313274652777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45937.313274652777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45937.313274652777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45937.313274652777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45937.313274652777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45937.313274652777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45937.313274652777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45937.313274652777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45937.313274652777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45937.313274652777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45937.313274652777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45937.313274652777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45937.313274652777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45937.313274652777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45937.313274652777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45937.313274652777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45937.313274652777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45937.313274652777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45937.313274652777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45937.313274652777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45937.313274652777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45937.313274652777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45937.313274652777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45937.313274652777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45937.313274652777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45937.313274652777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45937.313274652777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45937.313274652777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45937.313274652777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45937.313274652777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45937.313274652777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45937.313274652777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45937.313274652777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45937.313274652777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45937.313274652777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45937.313274652777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45937.313274652777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45937.313274652777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45937.313274652777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45937.313274652777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45937.313274652777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45937.313274652777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45937.313274652777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45937.313274652777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45937.313274652777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45937.313274652777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45937.313274652777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45937.313274652777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45937.313274652777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45937.313274652777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45937.313274652777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45937.313274652777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45937.313274652777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45937.313274652777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45937.313274652777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45937.313274652777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45937.313274652777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45937.313274652777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45937.313274652777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45937.313274652777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45937.313274652777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45937.313274652777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45937.313274652777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45937.313274652777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45937.313274652777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45937.313274652777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45937.313274652777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45937.313274652777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45937.313274652777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45937.313274652777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45937.313274652777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45937.313274652777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45937.313274652777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45937.313274652777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45937.313274652777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45937.313274652777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45937.313274652777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45937.313274652777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45937.313274652777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45937.313274652777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45937.313274652777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45937.313274652777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45937.313274652777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45937.313274652777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45937.313274652777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45937.313274652777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45937.313274652777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45937.313274652777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45937.313274652777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45937.313274652777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45937.313274652777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45937.313274652777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45937.313274652777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45937.313274652777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45937.313274652777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45937.313274652777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45937.313274652777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45937.313274652777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45937.313274652777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45937.313274652777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45937.313274652777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45937.313274652777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45937.313274652777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45937.313274652777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45937.313274652777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45937.313274652777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45937.313274652777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45937.313274652777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45937.313274652777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45937.313274652777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45937.313274652777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45937.313274652777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45937.313274652777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45937.313274652777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45937.313274652777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45937.313274652777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45937.313274652777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45937.313274652777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45937.313274652777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45937.313274652777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45937.313274652777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45937.313274652777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45937.313274652777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45937.313274652777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45937.313274652777</v>
      </c>
      <c r="H486" s="145"/>
      <c r="I486" s="141" t="str">
        <f>IFERROR(VLOOKUP(D486,DB!A:F,6,0),"")</f>
        <v/>
      </c>
      <c r="J486" s="141" t="str">
        <f>IFERROR(VLOOKUP(D486,DB!A:G,7,0),"")</f>
        <v/>
      </c>
      <c r="K486" s="148"/>
      <c r="L486" s="143" t="str">
        <f>IFERROR(VLOOKUP(D486,DB!A:I,9,0),"")</f>
        <v/>
      </c>
    </row>
    <row r="487" spans="1:12" ht="15" customHeight="1">
      <c r="A487" s="149"/>
      <c r="B487" s="149" t="str">
        <f>IFERROR(VLOOKUP(D487,DB!A:K,11,0),"")</f>
        <v/>
      </c>
      <c r="C487" s="150"/>
      <c r="D487" s="151"/>
      <c r="E487" s="152"/>
      <c r="F487" s="153"/>
      <c r="G487" s="154">
        <f ca="1">IFERROR(NOW()-F487,"")</f>
        <v>45937.313274652777</v>
      </c>
      <c r="H487" s="153"/>
      <c r="I487" s="149" t="str">
        <f>IFERROR(VLOOKUP(D487,DB!A:F,6,0),"")</f>
        <v/>
      </c>
      <c r="J487" s="149" t="str">
        <f>IFERROR(VLOOKUP(D487,DB!A:G,7,0),"")</f>
        <v/>
      </c>
      <c r="K487" s="155"/>
      <c r="L487" s="151" t="str">
        <f>IFERROR(VLOOKUP(D487,DB!A:I,9,0),"")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45.48121446758887</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39045</v>
      </c>
      <c r="F3" s="38">
        <v>45926.188877314817</v>
      </c>
      <c r="G3" s="39">
        <f ca="1">IFERROR(NOW()-F3,"-")</f>
        <v>11.124397337960545</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4</v>
      </c>
      <c r="D4" s="137" t="s">
        <v>31288</v>
      </c>
      <c r="E4" s="37" t="s">
        <v>39045</v>
      </c>
      <c r="F4" s="38">
        <v>45937.29923611111</v>
      </c>
      <c r="G4" s="39">
        <f ca="1">IFERROR(NOW()-F4,"-")</f>
        <v>1.4038541667105164E-2</v>
      </c>
      <c r="H4" s="38">
        <v>45937.29278935185</v>
      </c>
      <c r="I4" s="37" t="str">
        <f>IFERROR(VLOOKUP(D4,DB!A:F,6,0),"")</f>
        <v>SCECO</v>
      </c>
      <c r="J4" s="37" t="str">
        <f>IFERROR(VLOOKUP(D4,DB!A:G,7,0),"")</f>
        <v>Dead</v>
      </c>
      <c r="K4" s="37" t="s">
        <v>39076</v>
      </c>
      <c r="L4" s="37" t="str">
        <f>IFERROR(VLOOKUP(D4,DB!A:I,9,0),"")</f>
        <v>Latis</v>
      </c>
      <c r="M4" s="136"/>
    </row>
    <row r="5" spans="1:13" ht="15">
      <c r="A5" s="37" t="s">
        <v>39077</v>
      </c>
      <c r="B5" s="37" t="str">
        <f>IFERROR(VLOOKUP(D5,DB!A:K,11,0),"")</f>
        <v>R5</v>
      </c>
      <c r="C5" s="37">
        <v>1</v>
      </c>
      <c r="D5" s="37" t="s">
        <v>34567</v>
      </c>
      <c r="E5" s="37" t="s">
        <v>38964</v>
      </c>
      <c r="F5" s="38">
        <v>45937.312025462961</v>
      </c>
      <c r="G5" s="39">
        <f ca="1">IFERROR(NOW()-F5,"-")</f>
        <v>1.2491898160078563E-3</v>
      </c>
      <c r="H5" s="38">
        <v>45937.310532407406</v>
      </c>
      <c r="I5" s="37" t="str">
        <f>IFERROR(VLOOKUP(D5,DB!A:F,6,0),"")</f>
        <v>SCECO</v>
      </c>
      <c r="J5" s="37" t="str">
        <f>IFERROR(VLOOKUP(D5,DB!A:G,7,0),"")</f>
        <v>Dead</v>
      </c>
      <c r="K5" s="37" t="s">
        <v>39078</v>
      </c>
      <c r="L5" s="37" t="str">
        <f>IFERROR(VLOOKUP(D5,DB!A:I,9,0),"")</f>
        <v>Latis</v>
      </c>
      <c r="M5" s="136"/>
    </row>
    <row r="6" spans="1:13" ht="15">
      <c r="A6" s="37"/>
      <c r="B6" s="37" t="str">
        <f>IFERROR(VLOOKUP(D6,DB!A:K,11,0),"")</f>
        <v/>
      </c>
      <c r="C6" s="37"/>
      <c r="D6" s="37"/>
      <c r="E6" s="37"/>
      <c r="F6" s="38"/>
      <c r="G6" s="39">
        <f ca="1">IFERROR(NOW()-F6,"-")</f>
        <v>45937.313274652777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45937.313274652777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45937.313274652777</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45937.313274652777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45937.313274652777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45937.313274652777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45937.313274652777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45937.313274652777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45937.313274652777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45937.313274652777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45937.313274652777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45937.313274652777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45937.313274652777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45937.313274652777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45937.313274652777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45937.313274652777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45937.313274652777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45937.313274652777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45937.313274652777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45937.313274652777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45937.313274652777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45937.313274652777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45937.313274652777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45937.313274652777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45937.313274652777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45937.313274652777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45937.313274652777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45937.313274652777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45937.313274652777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45937.313274652777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45937.313274652777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45937.313274652777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45937.313274652777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45937.313274652777</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45937.313274652777</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45937.313274652777</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45937.313274652777</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45937.313274652777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45937.313274652777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45937.313274652777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45937.313274652777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45937.313274652777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45937.313274652777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45937.313274652777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45937.313274652777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45937.313274652777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45937.313274652777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45937.313274652777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45937.313274652777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45937.313274652777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45937.313274652777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45937.313274652777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45937.313274652777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45937.313274652777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45937.313274652777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45937.313274652777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45937.313274652777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45937.313274652777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45937.313274652777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45937.313274652777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45937.313274652777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45937.313274652777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45937.313274652777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45937.313274652777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45937.313274652777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45937.313274652777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45937.313274652777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45937.313274652777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45937.313274652777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45937.313274652777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45937.313274652777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45937.313274652777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45937.313274652777</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45937.313274652777</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45937.313274652777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45937.313274652777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45937.313274652777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45937.313274652777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45937.313274652777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45937.313274652777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45937.313274652777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45937.313274652777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45937.313274652777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45937.313274652777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45937.313274652777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45937.313274652777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45937.313274652777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45937.313274652777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45937.313274652777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45937.313274652777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45937.313274652777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45937.313274652777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45937.313274652777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45937.313274652777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45937.313274652777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45937.313274652777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45937.313274652777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45937.313274652777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45937.313274652777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45937.313274652777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45937.313274652777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45937.313274652777</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45937.313274652777</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45937.313274652777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45937.313274652777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45937.313274652777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45937.313274652777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45937.313274652777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45937.313274652777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45937.313274652777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45937.313274652777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45937.313274652777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45937.313274652777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45937.313274652777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45937.313274652777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45937.313274652777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45937.313274652777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45937.313274652777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45937.313274652777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45937.313274652777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45937.313274652777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45937.313274652777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45937.313274652777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45937.313274652777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45937.313274652777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45937.313274652777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45937.313274652777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45937.313274652777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45937.313274652777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45937.313274652777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45937.313274652777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45937.313274652777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45937.313274652777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45937.313274652777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45937.313274652777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45937.313274652777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45937.313274652777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45937.313274652777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45937.313274652777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45937.313274652777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45937.313274652777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45937.313274652777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45937.313274652777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45937.313274652777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45937.313274652777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45937.313274652777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45937.313274652777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45937.313274652777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45937.313274652777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45937.313274652777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45937.313274652777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45937.313274652777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45937.313274652777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45937.313274652777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45937.313274652777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45937.313274652777</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45937.313274652777</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20" t="s">
        <v>5398</v>
      </c>
      <c r="C2" s="137">
        <v>1</v>
      </c>
      <c r="D2" s="120" t="s">
        <v>34463</v>
      </c>
      <c r="E2" s="137" t="s">
        <v>39080</v>
      </c>
      <c r="F2" s="138">
        <v>45926.772847222222</v>
      </c>
      <c r="G2" s="89">
        <f ca="1">IFERROR(NOW()-F2,"-")</f>
        <v>10.540427430554701</v>
      </c>
      <c r="H2" s="139">
        <v>45927.449074074102</v>
      </c>
      <c r="I2" s="120" t="str">
        <f>IFERROR(VLOOKUP(D2,DB!A:F,6,0),"")</f>
        <v>SCECO</v>
      </c>
      <c r="J2" s="120" t="str">
        <f>IFERROR(VLOOKUP(D2,DB!A:G,7,0),"")</f>
        <v>Weak</v>
      </c>
      <c r="K2" s="137" t="s">
        <v>39081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45937.313274652777</v>
      </c>
      <c r="H3" s="139">
        <v>45927.987534722219</v>
      </c>
      <c r="I3" s="120" t="str">
        <f>IFERROR(VLOOKUP(D3,DB!A:F,6,0),"")</f>
        <v>SCECO</v>
      </c>
      <c r="J3" s="120" t="str">
        <f>IFERROR(VLOOKUP(D3,DB!A:G,7,0),"")</f>
        <v>Vandalized</v>
      </c>
      <c r="K3" s="137" t="s">
        <v>39082</v>
      </c>
      <c r="L3" s="126" t="str">
        <f>IFERROR(VLOOKUP(D3,DB!A:I,9,0),"")</f>
        <v>Latis</v>
      </c>
    </row>
    <row r="4" spans="1:16383" ht="31.5" customHeight="1">
      <c r="A4" s="137" t="s">
        <v>39083</v>
      </c>
      <c r="B4" s="120" t="s">
        <v>5398</v>
      </c>
      <c r="C4" s="137">
        <v>1</v>
      </c>
      <c r="D4" s="120" t="s">
        <v>32861</v>
      </c>
      <c r="E4" s="137" t="s">
        <v>39080</v>
      </c>
      <c r="F4" s="138">
        <v>45933.880972222221</v>
      </c>
      <c r="G4" s="89">
        <f ca="1">IFERROR(NOW()-F4,"-")</f>
        <v>3.4323024305558647</v>
      </c>
      <c r="H4" s="139">
        <v>45929.455266203702</v>
      </c>
      <c r="I4" s="120" t="str">
        <f>IFERROR(VLOOKUP(D4,DB!A:F,6,0),"")</f>
        <v>SCECO</v>
      </c>
      <c r="J4" s="120" t="str">
        <f>IFERROR(VLOOKUP(D4,DB!A:G,7,0),"")</f>
        <v>In progress</v>
      </c>
      <c r="K4" s="137" t="s">
        <v>39081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20" t="s">
        <v>5398</v>
      </c>
      <c r="C5" s="137">
        <v>1</v>
      </c>
      <c r="D5" s="120" t="s">
        <v>33408</v>
      </c>
      <c r="E5" s="137" t="s">
        <v>38964</v>
      </c>
      <c r="F5" s="138">
        <v>45934.942245370374</v>
      </c>
      <c r="G5" s="89">
        <f ca="1">IFERROR(NOW()-F5,"-")</f>
        <v>2.3710292824034696</v>
      </c>
      <c r="H5" s="139">
        <v>45934.470231481479</v>
      </c>
      <c r="I5" s="120" t="str">
        <f>IFERROR(VLOOKUP(D5,DB!A:F,6,0),"")</f>
        <v>SCECO</v>
      </c>
      <c r="J5" s="120" t="str">
        <f>IFERROR(VLOOKUP(D5,DB!A:G,7,0),"")</f>
        <v>Dead</v>
      </c>
      <c r="K5" s="137" t="s">
        <v>39081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39085</v>
      </c>
      <c r="B6" s="120" t="str">
        <f>IFERROR(VLOOKUP(D6,DB!A:K,11,0),"")</f>
        <v>R6</v>
      </c>
      <c r="C6" s="122">
        <v>1</v>
      </c>
      <c r="D6" s="120" t="s">
        <v>33009</v>
      </c>
      <c r="E6" s="123" t="s">
        <v>38964</v>
      </c>
      <c r="F6" s="124">
        <v>45937.073495370372</v>
      </c>
      <c r="G6" s="89">
        <f ca="1">IFERROR(NOW()-F6,"-")</f>
        <v>0.23977928240492474</v>
      </c>
      <c r="H6" s="124">
        <v>45937.053842592592</v>
      </c>
      <c r="I6" s="120" t="str">
        <f>IFERROR(VLOOKUP(D6,DB!A:F,6,0),"")</f>
        <v>SCECO</v>
      </c>
      <c r="J6" s="119" t="str">
        <f>IFERROR(VLOOKUP(D6,DB!A:G,7,0),"")</f>
        <v>Dead+No BB Design</v>
      </c>
      <c r="K6" s="125" t="s">
        <v>39086</v>
      </c>
      <c r="L6" s="126" t="str">
        <f>IFERROR(VLOOKUP(D6,DB!A:I,9,0),"")</f>
        <v>Latis</v>
      </c>
    </row>
    <row r="7" spans="1:16383" ht="31.5" customHeight="1">
      <c r="A7" s="121"/>
      <c r="B7" s="120" t="str">
        <f>IFERROR(VLOOKUP(D7,DB!A:K,11,0),"")</f>
        <v/>
      </c>
      <c r="C7" s="122"/>
      <c r="D7" s="164"/>
      <c r="E7" s="123"/>
      <c r="F7" s="124"/>
      <c r="G7" s="89">
        <f ca="1">IFERROR(NOW()-F7,"-")</f>
        <v>45937.313274652777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45937.313274652777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45937.313274652777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45937.313274652777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45937.313274652777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45937.313274652777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45937.313274652777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45937.313274652777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45937.313274652777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45937.313274652777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45937.313274652777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45937.313274652777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45937.313274652777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45937.313274652777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45937.313274652777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45937.313274652777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45937.313274652777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45937.313274652777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45937.313274652777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45937.313274652777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45937.313274652777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45937.313274652777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45937.313274652777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45937.313274652777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45937.313274652777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45937.313274652777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45937.313274652777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45937.313274652777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45937.313274652777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45937.313274652777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45937.313274652777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45937.313274652777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45937.313274652777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45937.313274652777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45937.313274652777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45937.313274652777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45937.313274652777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45937.313274652777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45937.313274652777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45937.313274652777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45937.313274652777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45937.313274652777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45937.313274652777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45937.313274652777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45937.313274652777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45937.313274652777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45937.313274652777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45937.313274652777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45937.313274652777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45937.313274652777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45937.313274652777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45937.313274652777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45937.313274652777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45937.313274652777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45937.313274652777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45937.313274652777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45937.313274652777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45937.313274652777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45937.313274652777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45937.313274652777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45937.313274652777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45937.313274652777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45937.313274652777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45937.313274652777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45937.313274652777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45937.313274652777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45937.313274652777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45937.313274652777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45937.313274652777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45937.313274652777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45937.313274652777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45937.313274652777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45937.313274652777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45937.313274652777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45937.313274652777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45937.313274652777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45937.313274652777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45937.313274652777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45937.313274652777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45937.313274652777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45937.313274652777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45937.313274652777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45937.313274652777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45937.313274652777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45937.313274652777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45937.313274652777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45937.313274652777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45937.313274652777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45937.313274652777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45937.313274652777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45937.313274652777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45937.313274652777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45937.313274652777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45937.313274652777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45937.313274652777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45937.313274652777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45937.313274652777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45937.313274652777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45937.313274652777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45937.313274652777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45937.313274652777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45937.313274652777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45937.313274652777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45937.313274652777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45937.313274652777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45937.313274652777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45937.313274652777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45937.313274652777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45937.313274652777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45937.313274652777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45937.313274652777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45937.313274652777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45937.313274652777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45937.313274652777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45937.313274652777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45937.313274652777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45937.313274652777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45937.313274652777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45937.313274652777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45937.313274652777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45937.313274652777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45937.313274652777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45937.313274652777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45937.313274652777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45937.313274652777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45937.313274652777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45937.313274652777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45937.313274652777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45937.313274652777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45937.313274652777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45937.313274652777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45937.313274652777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45937.313274652777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45937.313274652777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45937.313274652777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45937.313274652777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45937.313274652777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45937.313274652777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45937.313274652777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45937.313274652777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45937.313274652777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45937.313274652777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45937.313274652777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45937.313274652777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45937.313274652777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45937.313274652777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45937.313274652777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45937.313274652777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45937.313274652777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45937.313274652777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45937.313274652777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45937.313274652777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45937.313274652777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45937.313274652777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45937.313274652777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45937.313274652777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45937.313274652777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45937.313274652777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45937.313274652777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45937.313274652777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45937.313274652777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45937.313274652777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45937.313274652777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45937.313274652777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45937.313274652777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45937.313274652777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45937.313274652777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45937.313274652777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45937.313274652777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45937.313274652777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45937.313274652777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45937.313274652777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45937.313274652777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45937.313274652777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45937.313274652777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45937.313274652777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45937.313274652777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45937.313274652777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45937.313274652777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45937.313274652777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45937.313274652777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45937.313274652777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45937.313274652777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45937.313274652777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45937.313274652777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45937.313274652777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45937.313274652777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45937.313274652777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45937.313274652777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45937.313274652777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45937.313274652777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45937.313274652777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45937.313274652777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45937.313274652777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45937.313274652777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45937.313274652777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45937.313274652777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45937.313274652777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45937.313274652777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45937.313274652777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45937.313274652777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45937.313274652777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45937.313274652777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45937.313274652777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45937.313274652777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45937.313274652777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45937.313274652777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45937.313274652777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45937.313274652777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45937.313274652777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45937.313274652777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45937.313274652777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45937.313274652777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45937.313274652777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45937.313274652777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45937.313274652777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45937.313274652777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45937.313274652777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45937.313274652777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45937.313274652777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45937.313274652777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45937.313274652777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45937.313274652777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45937.313274652777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45937.313274652777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45937.313274652777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45937.313274652777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45937.313274652777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45937.313274652777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45937.313274652777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45937.313274652777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45937.313274652777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45937.313274652777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45937.313274652777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45937.313274652777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45937.313274652777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45937.313274652777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45937.313274652777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45937.313274652777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45937.313274652777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45937.313274652777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45937.313274652777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45937.313274652777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45937.313274652777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45937.313274652777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45937.313274652777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45937.313274652777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45937.313274652777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45937.313274652777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45937.313274652777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45937.313274652777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45937.313274652777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45937.313274652777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45937.313274652777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45937.313274652777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45937.313274652777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45937.313274652777</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2025-10-07T04:32:24Z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